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Лист1!$A$1:$I$308</definedName>
  </definedNames>
  <calcPr calcId="144525"/>
</workbook>
</file>

<file path=xl/calcChain.xml><?xml version="1.0" encoding="utf-8"?>
<calcChain xmlns="http://schemas.openxmlformats.org/spreadsheetml/2006/main">
  <c r="H203" i="1" l="1"/>
  <c r="H201" i="1"/>
  <c r="H200" i="1"/>
  <c r="H211" i="1"/>
  <c r="H210" i="1"/>
  <c r="H213" i="1"/>
  <c r="D263" i="1"/>
  <c r="D262" i="1"/>
  <c r="D261" i="1"/>
  <c r="D260" i="1"/>
  <c r="I259" i="1"/>
  <c r="H259" i="1"/>
  <c r="G259" i="1"/>
  <c r="F259" i="1"/>
  <c r="E259" i="1"/>
  <c r="D259" i="1"/>
  <c r="D308" i="1" l="1"/>
  <c r="D307" i="1"/>
  <c r="D306" i="1"/>
  <c r="D305" i="1"/>
  <c r="I304" i="1"/>
  <c r="H304" i="1"/>
  <c r="G304" i="1"/>
  <c r="F304" i="1"/>
  <c r="E304" i="1"/>
  <c r="D304" i="1" s="1"/>
  <c r="G303" i="1"/>
  <c r="D303" i="1" s="1"/>
  <c r="D302" i="1"/>
  <c r="D301" i="1"/>
  <c r="D300" i="1"/>
  <c r="I299" i="1"/>
  <c r="H299" i="1"/>
  <c r="F299" i="1"/>
  <c r="E299" i="1"/>
  <c r="I298" i="1"/>
  <c r="H298" i="1"/>
  <c r="F298" i="1"/>
  <c r="E298" i="1"/>
  <c r="I297" i="1"/>
  <c r="H297" i="1"/>
  <c r="G297" i="1"/>
  <c r="F297" i="1"/>
  <c r="E297" i="1"/>
  <c r="D297" i="1"/>
  <c r="I296" i="1"/>
  <c r="H296" i="1"/>
  <c r="G296" i="1"/>
  <c r="F296" i="1"/>
  <c r="E296" i="1"/>
  <c r="D296" i="1"/>
  <c r="I295" i="1"/>
  <c r="H295" i="1"/>
  <c r="G295" i="1"/>
  <c r="F295" i="1"/>
  <c r="F294" i="1" s="1"/>
  <c r="E295" i="1"/>
  <c r="D295" i="1"/>
  <c r="I294" i="1"/>
  <c r="H294" i="1"/>
  <c r="E294" i="1"/>
  <c r="D293" i="1"/>
  <c r="D292" i="1"/>
  <c r="D291" i="1"/>
  <c r="D290" i="1"/>
  <c r="I289" i="1"/>
  <c r="H289" i="1"/>
  <c r="F289" i="1"/>
  <c r="E289" i="1"/>
  <c r="I288" i="1"/>
  <c r="H288" i="1"/>
  <c r="G288" i="1"/>
  <c r="F288" i="1"/>
  <c r="E288" i="1"/>
  <c r="I287" i="1"/>
  <c r="H287" i="1"/>
  <c r="G287" i="1"/>
  <c r="F287" i="1"/>
  <c r="E287" i="1"/>
  <c r="D287" i="1" s="1"/>
  <c r="I286" i="1"/>
  <c r="H286" i="1"/>
  <c r="G286" i="1"/>
  <c r="F286" i="1"/>
  <c r="E286" i="1"/>
  <c r="I285" i="1"/>
  <c r="I284" i="1" s="1"/>
  <c r="H285" i="1"/>
  <c r="G285" i="1"/>
  <c r="G284" i="1" s="1"/>
  <c r="F285" i="1"/>
  <c r="E285" i="1"/>
  <c r="D285" i="1" s="1"/>
  <c r="H284" i="1"/>
  <c r="F284" i="1"/>
  <c r="D283" i="1"/>
  <c r="D282" i="1"/>
  <c r="D281" i="1"/>
  <c r="D280" i="1"/>
  <c r="I279" i="1"/>
  <c r="H279" i="1"/>
  <c r="G279" i="1"/>
  <c r="F279" i="1"/>
  <c r="E279" i="1"/>
  <c r="D278" i="1"/>
  <c r="D277" i="1"/>
  <c r="D276" i="1"/>
  <c r="D275" i="1"/>
  <c r="I274" i="1"/>
  <c r="H274" i="1"/>
  <c r="G274" i="1"/>
  <c r="F274" i="1"/>
  <c r="E274" i="1"/>
  <c r="I273" i="1"/>
  <c r="I268" i="1" s="1"/>
  <c r="H273" i="1"/>
  <c r="G273" i="1"/>
  <c r="F273" i="1"/>
  <c r="E273" i="1"/>
  <c r="D273" i="1" s="1"/>
  <c r="I272" i="1"/>
  <c r="G272" i="1"/>
  <c r="F272" i="1"/>
  <c r="E272" i="1"/>
  <c r="D272" i="1" s="1"/>
  <c r="I271" i="1"/>
  <c r="H271" i="1"/>
  <c r="H269" i="1" s="1"/>
  <c r="G271" i="1"/>
  <c r="F271" i="1"/>
  <c r="E271" i="1"/>
  <c r="I270" i="1"/>
  <c r="H270" i="1"/>
  <c r="G270" i="1"/>
  <c r="F270" i="1"/>
  <c r="E270" i="1"/>
  <c r="D270" i="1" s="1"/>
  <c r="F269" i="1"/>
  <c r="H268" i="1"/>
  <c r="F268" i="1"/>
  <c r="H267" i="1"/>
  <c r="F267" i="1"/>
  <c r="H266" i="1"/>
  <c r="F266" i="1"/>
  <c r="H265" i="1"/>
  <c r="F265" i="1"/>
  <c r="H264" i="1"/>
  <c r="F264" i="1"/>
  <c r="D258" i="1"/>
  <c r="D257" i="1"/>
  <c r="D256" i="1"/>
  <c r="D255" i="1"/>
  <c r="I254" i="1"/>
  <c r="H254" i="1"/>
  <c r="G254" i="1"/>
  <c r="F254" i="1"/>
  <c r="E254" i="1"/>
  <c r="D254" i="1" s="1"/>
  <c r="D253" i="1"/>
  <c r="D252" i="1"/>
  <c r="D251" i="1"/>
  <c r="D250" i="1"/>
  <c r="I249" i="1"/>
  <c r="H249" i="1"/>
  <c r="G249" i="1"/>
  <c r="F249" i="1"/>
  <c r="E249" i="1"/>
  <c r="D248" i="1"/>
  <c r="D247" i="1"/>
  <c r="D246" i="1"/>
  <c r="D245" i="1"/>
  <c r="I244" i="1"/>
  <c r="H244" i="1"/>
  <c r="G244" i="1"/>
  <c r="F244" i="1"/>
  <c r="E244" i="1"/>
  <c r="D244" i="1" s="1"/>
  <c r="D243" i="1"/>
  <c r="D242" i="1"/>
  <c r="D241" i="1"/>
  <c r="D240" i="1"/>
  <c r="I239" i="1"/>
  <c r="H239" i="1"/>
  <c r="G239" i="1"/>
  <c r="F239" i="1"/>
  <c r="E239" i="1"/>
  <c r="D239" i="1" s="1"/>
  <c r="D238" i="1"/>
  <c r="D237" i="1"/>
  <c r="D236" i="1"/>
  <c r="D235" i="1"/>
  <c r="I234" i="1"/>
  <c r="H234" i="1"/>
  <c r="G234" i="1"/>
  <c r="F234" i="1"/>
  <c r="E234" i="1"/>
  <c r="D234" i="1" s="1"/>
  <c r="D233" i="1"/>
  <c r="D232" i="1"/>
  <c r="D231" i="1"/>
  <c r="D230" i="1"/>
  <c r="I229" i="1"/>
  <c r="H229" i="1"/>
  <c r="G229" i="1"/>
  <c r="F229" i="1"/>
  <c r="E229" i="1"/>
  <c r="D229" i="1" s="1"/>
  <c r="D228" i="1"/>
  <c r="D227" i="1"/>
  <c r="D226" i="1"/>
  <c r="D225" i="1"/>
  <c r="I224" i="1"/>
  <c r="H224" i="1"/>
  <c r="F224" i="1"/>
  <c r="E224" i="1"/>
  <c r="D223" i="1"/>
  <c r="D222" i="1"/>
  <c r="D221" i="1"/>
  <c r="D220" i="1"/>
  <c r="I219" i="1"/>
  <c r="H219" i="1"/>
  <c r="G219" i="1"/>
  <c r="F219" i="1"/>
  <c r="E219" i="1"/>
  <c r="D219" i="1" s="1"/>
  <c r="D218" i="1"/>
  <c r="D217" i="1"/>
  <c r="D216" i="1"/>
  <c r="D215" i="1"/>
  <c r="I214" i="1"/>
  <c r="H214" i="1"/>
  <c r="G214" i="1"/>
  <c r="F214" i="1"/>
  <c r="E214" i="1"/>
  <c r="I213" i="1"/>
  <c r="I203" i="1" s="1"/>
  <c r="G213" i="1"/>
  <c r="G203" i="1" s="1"/>
  <c r="F213" i="1"/>
  <c r="E213" i="1"/>
  <c r="D213" i="1" s="1"/>
  <c r="I212" i="1"/>
  <c r="I202" i="1" s="1"/>
  <c r="H212" i="1"/>
  <c r="G212" i="1"/>
  <c r="F212" i="1"/>
  <c r="F202" i="1" s="1"/>
  <c r="E212" i="1"/>
  <c r="I211" i="1"/>
  <c r="I209" i="1" s="1"/>
  <c r="F211" i="1"/>
  <c r="F201" i="1" s="1"/>
  <c r="E211" i="1"/>
  <c r="D211" i="1"/>
  <c r="I210" i="1"/>
  <c r="H209" i="1"/>
  <c r="G210" i="1"/>
  <c r="F210" i="1"/>
  <c r="F209" i="1" s="1"/>
  <c r="E210" i="1"/>
  <c r="D210" i="1"/>
  <c r="D208" i="1"/>
  <c r="D207" i="1"/>
  <c r="D206" i="1"/>
  <c r="D205" i="1"/>
  <c r="I204" i="1"/>
  <c r="H204" i="1"/>
  <c r="G204" i="1"/>
  <c r="F204" i="1"/>
  <c r="E204" i="1"/>
  <c r="F203" i="1"/>
  <c r="H202" i="1"/>
  <c r="G201" i="1"/>
  <c r="E201" i="1"/>
  <c r="I200" i="1"/>
  <c r="G200" i="1"/>
  <c r="E200" i="1"/>
  <c r="D198" i="1"/>
  <c r="D197" i="1"/>
  <c r="D196" i="1"/>
  <c r="D195" i="1"/>
  <c r="I194" i="1"/>
  <c r="H194" i="1"/>
  <c r="G194" i="1"/>
  <c r="F194" i="1"/>
  <c r="E194" i="1"/>
  <c r="D194" i="1" s="1"/>
  <c r="I193" i="1"/>
  <c r="H193" i="1"/>
  <c r="G193" i="1"/>
  <c r="F193" i="1"/>
  <c r="E193" i="1"/>
  <c r="D193" i="1" s="1"/>
  <c r="I192" i="1"/>
  <c r="H192" i="1"/>
  <c r="H22" i="1" s="1"/>
  <c r="H17" i="1" s="1"/>
  <c r="G192" i="1"/>
  <c r="F192" i="1"/>
  <c r="E192" i="1"/>
  <c r="D192" i="1" s="1"/>
  <c r="I191" i="1"/>
  <c r="H191" i="1"/>
  <c r="G191" i="1"/>
  <c r="F191" i="1"/>
  <c r="E191" i="1"/>
  <c r="D191" i="1" s="1"/>
  <c r="I190" i="1"/>
  <c r="H190" i="1"/>
  <c r="H20" i="1" s="1"/>
  <c r="G190" i="1"/>
  <c r="F190" i="1"/>
  <c r="E190" i="1"/>
  <c r="D190" i="1" s="1"/>
  <c r="I189" i="1"/>
  <c r="H189" i="1"/>
  <c r="G189" i="1"/>
  <c r="F189" i="1"/>
  <c r="E189" i="1"/>
  <c r="D189" i="1" s="1"/>
  <c r="D183" i="1"/>
  <c r="D182" i="1"/>
  <c r="D181" i="1"/>
  <c r="D180" i="1"/>
  <c r="I179" i="1"/>
  <c r="H179" i="1"/>
  <c r="G179" i="1"/>
  <c r="F179" i="1"/>
  <c r="E179" i="1"/>
  <c r="D179" i="1" s="1"/>
  <c r="D178" i="1"/>
  <c r="D177" i="1"/>
  <c r="D176" i="1"/>
  <c r="D175" i="1"/>
  <c r="I174" i="1"/>
  <c r="H174" i="1"/>
  <c r="G174" i="1"/>
  <c r="F174" i="1"/>
  <c r="E174" i="1"/>
  <c r="D174" i="1"/>
  <c r="D173" i="1"/>
  <c r="D172" i="1"/>
  <c r="D171" i="1"/>
  <c r="D170" i="1"/>
  <c r="I169" i="1"/>
  <c r="H169" i="1"/>
  <c r="G169" i="1"/>
  <c r="F169" i="1"/>
  <c r="E169" i="1"/>
  <c r="D169" i="1"/>
  <c r="D168" i="1"/>
  <c r="D167" i="1"/>
  <c r="D166" i="1"/>
  <c r="D165" i="1"/>
  <c r="I164" i="1"/>
  <c r="H164" i="1"/>
  <c r="G164" i="1"/>
  <c r="F164" i="1"/>
  <c r="E164" i="1"/>
  <c r="D164" i="1"/>
  <c r="D163" i="1"/>
  <c r="D162" i="1"/>
  <c r="D161" i="1"/>
  <c r="D160" i="1"/>
  <c r="I159" i="1"/>
  <c r="H159" i="1"/>
  <c r="G159" i="1"/>
  <c r="F159" i="1"/>
  <c r="E159" i="1"/>
  <c r="D159" i="1"/>
  <c r="D158" i="1"/>
  <c r="D157" i="1"/>
  <c r="D156" i="1"/>
  <c r="D155" i="1"/>
  <c r="I154" i="1"/>
  <c r="H154" i="1"/>
  <c r="G154" i="1"/>
  <c r="F154" i="1"/>
  <c r="E154" i="1"/>
  <c r="D154" i="1"/>
  <c r="D153" i="1"/>
  <c r="D152" i="1"/>
  <c r="D151" i="1"/>
  <c r="D150" i="1"/>
  <c r="I149" i="1"/>
  <c r="H149" i="1"/>
  <c r="G149" i="1"/>
  <c r="F149" i="1"/>
  <c r="E149" i="1"/>
  <c r="D149" i="1"/>
  <c r="D148" i="1"/>
  <c r="D147" i="1"/>
  <c r="D146" i="1"/>
  <c r="D145" i="1"/>
  <c r="I144" i="1"/>
  <c r="H144" i="1"/>
  <c r="G144" i="1"/>
  <c r="F144" i="1"/>
  <c r="E144" i="1"/>
  <c r="D144" i="1"/>
  <c r="D143" i="1"/>
  <c r="D142" i="1"/>
  <c r="D141" i="1"/>
  <c r="D140" i="1"/>
  <c r="I139" i="1"/>
  <c r="H139" i="1"/>
  <c r="G139" i="1"/>
  <c r="F139" i="1"/>
  <c r="E139" i="1"/>
  <c r="D139" i="1"/>
  <c r="D138" i="1"/>
  <c r="D137" i="1"/>
  <c r="D136" i="1"/>
  <c r="D135" i="1"/>
  <c r="I134" i="1"/>
  <c r="H134" i="1"/>
  <c r="G134" i="1"/>
  <c r="F134" i="1"/>
  <c r="E134" i="1"/>
  <c r="D134" i="1"/>
  <c r="D133" i="1"/>
  <c r="D132" i="1"/>
  <c r="D131" i="1"/>
  <c r="D130" i="1"/>
  <c r="I129" i="1"/>
  <c r="H129" i="1"/>
  <c r="G129" i="1"/>
  <c r="F129" i="1"/>
  <c r="E129" i="1"/>
  <c r="D129" i="1"/>
  <c r="D128" i="1"/>
  <c r="D127" i="1"/>
  <c r="D126" i="1"/>
  <c r="D125" i="1"/>
  <c r="I124" i="1"/>
  <c r="H124" i="1"/>
  <c r="G124" i="1"/>
  <c r="F124" i="1"/>
  <c r="E124" i="1"/>
  <c r="D124" i="1"/>
  <c r="D123" i="1"/>
  <c r="D122" i="1"/>
  <c r="D121" i="1"/>
  <c r="D120" i="1"/>
  <c r="I119" i="1"/>
  <c r="H119" i="1"/>
  <c r="G119" i="1"/>
  <c r="F119" i="1"/>
  <c r="E119" i="1"/>
  <c r="D119" i="1"/>
  <c r="D118" i="1"/>
  <c r="D117" i="1"/>
  <c r="D116" i="1"/>
  <c r="D115" i="1"/>
  <c r="I114" i="1"/>
  <c r="H114" i="1"/>
  <c r="G114" i="1"/>
  <c r="F114" i="1"/>
  <c r="E114" i="1"/>
  <c r="D114" i="1"/>
  <c r="D113" i="1"/>
  <c r="D112" i="1"/>
  <c r="D111" i="1"/>
  <c r="D110" i="1"/>
  <c r="I109" i="1"/>
  <c r="H109" i="1"/>
  <c r="G109" i="1"/>
  <c r="F109" i="1"/>
  <c r="E109" i="1"/>
  <c r="D109" i="1"/>
  <c r="D108" i="1"/>
  <c r="D107" i="1"/>
  <c r="D106" i="1"/>
  <c r="D105" i="1"/>
  <c r="I104" i="1"/>
  <c r="H104" i="1"/>
  <c r="G104" i="1"/>
  <c r="F104" i="1"/>
  <c r="E104" i="1"/>
  <c r="D104" i="1"/>
  <c r="D103" i="1"/>
  <c r="D102" i="1"/>
  <c r="D101" i="1"/>
  <c r="D100" i="1"/>
  <c r="I99" i="1"/>
  <c r="H99" i="1"/>
  <c r="G99" i="1"/>
  <c r="F99" i="1"/>
  <c r="E99" i="1"/>
  <c r="D99" i="1"/>
  <c r="D98" i="1"/>
  <c r="D97" i="1"/>
  <c r="D96" i="1"/>
  <c r="D95" i="1"/>
  <c r="I94" i="1"/>
  <c r="H94" i="1"/>
  <c r="G94" i="1"/>
  <c r="F94" i="1"/>
  <c r="E94" i="1"/>
  <c r="D94" i="1"/>
  <c r="D93" i="1"/>
  <c r="D92" i="1"/>
  <c r="D91" i="1"/>
  <c r="D90" i="1"/>
  <c r="I89" i="1"/>
  <c r="H89" i="1"/>
  <c r="G89" i="1"/>
  <c r="F89" i="1"/>
  <c r="E89" i="1"/>
  <c r="D89" i="1"/>
  <c r="D88" i="1"/>
  <c r="D87" i="1"/>
  <c r="D86" i="1"/>
  <c r="D85" i="1"/>
  <c r="I84" i="1"/>
  <c r="H84" i="1"/>
  <c r="G84" i="1"/>
  <c r="F84" i="1"/>
  <c r="E84" i="1"/>
  <c r="D84" i="1"/>
  <c r="D83" i="1"/>
  <c r="D82" i="1"/>
  <c r="D81" i="1"/>
  <c r="D80" i="1"/>
  <c r="I79" i="1"/>
  <c r="H79" i="1"/>
  <c r="G79" i="1"/>
  <c r="F79" i="1"/>
  <c r="E79" i="1"/>
  <c r="D79" i="1"/>
  <c r="D78" i="1"/>
  <c r="D77" i="1"/>
  <c r="D76" i="1"/>
  <c r="D75" i="1"/>
  <c r="I74" i="1"/>
  <c r="H74" i="1"/>
  <c r="G74" i="1"/>
  <c r="F74" i="1"/>
  <c r="E74" i="1"/>
  <c r="D74" i="1"/>
  <c r="D73" i="1"/>
  <c r="D72" i="1"/>
  <c r="D71" i="1"/>
  <c r="D70" i="1"/>
  <c r="I69" i="1"/>
  <c r="H69" i="1"/>
  <c r="G69" i="1"/>
  <c r="F69" i="1"/>
  <c r="E69" i="1"/>
  <c r="D69" i="1"/>
  <c r="D68" i="1"/>
  <c r="D67" i="1"/>
  <c r="D66" i="1"/>
  <c r="D65" i="1"/>
  <c r="I64" i="1"/>
  <c r="H64" i="1"/>
  <c r="G64" i="1"/>
  <c r="F64" i="1"/>
  <c r="E64" i="1"/>
  <c r="D64" i="1"/>
  <c r="D63" i="1"/>
  <c r="D62" i="1"/>
  <c r="D61" i="1"/>
  <c r="D60" i="1"/>
  <c r="I59" i="1"/>
  <c r="H59" i="1"/>
  <c r="G59" i="1"/>
  <c r="F59" i="1"/>
  <c r="E59" i="1"/>
  <c r="D59" i="1"/>
  <c r="D58" i="1"/>
  <c r="D57" i="1"/>
  <c r="D56" i="1"/>
  <c r="D55" i="1"/>
  <c r="I54" i="1"/>
  <c r="H54" i="1"/>
  <c r="G54" i="1"/>
  <c r="F54" i="1"/>
  <c r="E54" i="1"/>
  <c r="D54" i="1"/>
  <c r="D53" i="1"/>
  <c r="D52" i="1"/>
  <c r="D51" i="1"/>
  <c r="D50" i="1"/>
  <c r="I49" i="1"/>
  <c r="H49" i="1"/>
  <c r="G49" i="1"/>
  <c r="F49" i="1"/>
  <c r="E49" i="1"/>
  <c r="D49" i="1"/>
  <c r="D48" i="1"/>
  <c r="D47" i="1"/>
  <c r="D46" i="1"/>
  <c r="D45" i="1"/>
  <c r="I44" i="1"/>
  <c r="H44" i="1"/>
  <c r="G44" i="1"/>
  <c r="F44" i="1"/>
  <c r="E44" i="1"/>
  <c r="D44" i="1"/>
  <c r="D43" i="1"/>
  <c r="D42" i="1"/>
  <c r="D41" i="1"/>
  <c r="D40" i="1"/>
  <c r="I39" i="1"/>
  <c r="H39" i="1"/>
  <c r="G39" i="1"/>
  <c r="F39" i="1"/>
  <c r="E39" i="1"/>
  <c r="D39" i="1"/>
  <c r="G38" i="1"/>
  <c r="D38" i="1"/>
  <c r="G37" i="1"/>
  <c r="D37" i="1"/>
  <c r="D36" i="1"/>
  <c r="D35" i="1"/>
  <c r="I34" i="1"/>
  <c r="H34" i="1"/>
  <c r="G34" i="1"/>
  <c r="F34" i="1"/>
  <c r="E34" i="1"/>
  <c r="D34" i="1"/>
  <c r="D33" i="1"/>
  <c r="D32" i="1"/>
  <c r="D31" i="1"/>
  <c r="D30" i="1"/>
  <c r="I29" i="1"/>
  <c r="H29" i="1"/>
  <c r="G29" i="1"/>
  <c r="F29" i="1"/>
  <c r="E29" i="1"/>
  <c r="D29" i="1"/>
  <c r="D28" i="1"/>
  <c r="D27" i="1"/>
  <c r="D26" i="1"/>
  <c r="D25" i="1"/>
  <c r="I24" i="1"/>
  <c r="H24" i="1"/>
  <c r="G24" i="1"/>
  <c r="F24" i="1"/>
  <c r="E24" i="1"/>
  <c r="D24" i="1"/>
  <c r="I23" i="1"/>
  <c r="H23" i="1"/>
  <c r="H18" i="1" s="1"/>
  <c r="G23" i="1"/>
  <c r="F23" i="1"/>
  <c r="F18" i="1" s="1"/>
  <c r="E23" i="1"/>
  <c r="I22" i="1"/>
  <c r="G22" i="1"/>
  <c r="F22" i="1"/>
  <c r="E22" i="1"/>
  <c r="I21" i="1"/>
  <c r="H21" i="1"/>
  <c r="G21" i="1"/>
  <c r="F21" i="1"/>
  <c r="E21" i="1"/>
  <c r="I20" i="1"/>
  <c r="G20" i="1"/>
  <c r="F20" i="1"/>
  <c r="E20" i="1"/>
  <c r="F19" i="1"/>
  <c r="H16" i="1"/>
  <c r="F17" i="1" l="1"/>
  <c r="D271" i="1"/>
  <c r="D289" i="1"/>
  <c r="F15" i="1"/>
  <c r="I19" i="1"/>
  <c r="F16" i="1"/>
  <c r="F14" i="1" s="1"/>
  <c r="F200" i="1"/>
  <c r="D204" i="1"/>
  <c r="D249" i="1"/>
  <c r="D279" i="1"/>
  <c r="F199" i="1"/>
  <c r="D200" i="1"/>
  <c r="E19" i="1"/>
  <c r="G19" i="1"/>
  <c r="D22" i="1"/>
  <c r="G209" i="1"/>
  <c r="D214" i="1"/>
  <c r="D224" i="1"/>
  <c r="I269" i="1"/>
  <c r="D274" i="1"/>
  <c r="E284" i="1"/>
  <c r="D284" i="1" s="1"/>
  <c r="D286" i="1"/>
  <c r="G266" i="1"/>
  <c r="I266" i="1"/>
  <c r="D288" i="1"/>
  <c r="G269" i="1"/>
  <c r="G265" i="1"/>
  <c r="I265" i="1"/>
  <c r="I15" i="1" s="1"/>
  <c r="G267" i="1"/>
  <c r="D21" i="1"/>
  <c r="D212" i="1"/>
  <c r="G16" i="1"/>
  <c r="D20" i="1"/>
  <c r="I18" i="1"/>
  <c r="D23" i="1"/>
  <c r="H15" i="1"/>
  <c r="H14" i="1" s="1"/>
  <c r="H19" i="1"/>
  <c r="G15" i="1"/>
  <c r="I201" i="1"/>
  <c r="E202" i="1"/>
  <c r="G202" i="1"/>
  <c r="E203" i="1"/>
  <c r="E209" i="1"/>
  <c r="E265" i="1"/>
  <c r="E266" i="1"/>
  <c r="E267" i="1"/>
  <c r="I267" i="1"/>
  <c r="I17" i="1" s="1"/>
  <c r="E268" i="1"/>
  <c r="E269" i="1"/>
  <c r="D269" i="1" s="1"/>
  <c r="G298" i="1"/>
  <c r="G299" i="1"/>
  <c r="D299" i="1" s="1"/>
  <c r="E10" i="3"/>
  <c r="D10" i="3" s="1"/>
  <c r="F10" i="3"/>
  <c r="G10" i="3"/>
  <c r="H10" i="3"/>
  <c r="I10" i="3"/>
  <c r="D11" i="3"/>
  <c r="D12" i="3"/>
  <c r="D13" i="3"/>
  <c r="D14" i="3"/>
  <c r="D34" i="3"/>
  <c r="D33" i="3"/>
  <c r="D32" i="3"/>
  <c r="D31" i="3"/>
  <c r="I30" i="3"/>
  <c r="H30" i="3"/>
  <c r="G30" i="3"/>
  <c r="F30" i="3"/>
  <c r="E30" i="3"/>
  <c r="D29" i="3"/>
  <c r="D28" i="3"/>
  <c r="D27" i="3"/>
  <c r="D26" i="3"/>
  <c r="I25" i="3"/>
  <c r="H25" i="3"/>
  <c r="G25" i="3"/>
  <c r="F25" i="3"/>
  <c r="E25" i="3"/>
  <c r="D24" i="3"/>
  <c r="D23" i="3"/>
  <c r="D22" i="3"/>
  <c r="D21" i="3"/>
  <c r="I20" i="3"/>
  <c r="H20" i="3"/>
  <c r="G20" i="3"/>
  <c r="F20" i="3"/>
  <c r="E20" i="3"/>
  <c r="I19" i="3"/>
  <c r="I9" i="3" s="1"/>
  <c r="H19" i="3"/>
  <c r="H9" i="3" s="1"/>
  <c r="G19" i="3"/>
  <c r="F19" i="3"/>
  <c r="D19" i="3" s="1"/>
  <c r="E19" i="3"/>
  <c r="E9" i="3" s="1"/>
  <c r="I18" i="3"/>
  <c r="H18" i="3"/>
  <c r="G18" i="3"/>
  <c r="G8" i="3" s="1"/>
  <c r="F18" i="3"/>
  <c r="D18" i="3" s="1"/>
  <c r="E18" i="3"/>
  <c r="I17" i="3"/>
  <c r="H17" i="3"/>
  <c r="G17" i="3"/>
  <c r="G15" i="3" s="1"/>
  <c r="F17" i="3"/>
  <c r="E17" i="3"/>
  <c r="I16" i="3"/>
  <c r="I15" i="3" s="1"/>
  <c r="H16" i="3"/>
  <c r="G16" i="3"/>
  <c r="F16" i="3"/>
  <c r="F6" i="3" s="1"/>
  <c r="E16" i="3"/>
  <c r="E6" i="3" s="1"/>
  <c r="E15" i="3"/>
  <c r="G9" i="3"/>
  <c r="F9" i="3"/>
  <c r="I8" i="3"/>
  <c r="H8" i="3"/>
  <c r="E8" i="3"/>
  <c r="I7" i="3"/>
  <c r="F7" i="3"/>
  <c r="E7" i="3"/>
  <c r="H6" i="3"/>
  <c r="G6" i="3"/>
  <c r="D267" i="1" l="1"/>
  <c r="H199" i="1"/>
  <c r="D19" i="1"/>
  <c r="D209" i="1"/>
  <c r="D265" i="1"/>
  <c r="E264" i="1"/>
  <c r="E15" i="1"/>
  <c r="D203" i="1"/>
  <c r="E18" i="1"/>
  <c r="D202" i="1"/>
  <c r="E199" i="1"/>
  <c r="E17" i="1"/>
  <c r="D298" i="1"/>
  <c r="G294" i="1"/>
  <c r="D294" i="1" s="1"/>
  <c r="G268" i="1"/>
  <c r="D266" i="1"/>
  <c r="E16" i="1"/>
  <c r="G199" i="1"/>
  <c r="G17" i="1"/>
  <c r="D201" i="1"/>
  <c r="I199" i="1"/>
  <c r="I16" i="1"/>
  <c r="I14" i="1" s="1"/>
  <c r="I264" i="1"/>
  <c r="D25" i="3"/>
  <c r="H15" i="3"/>
  <c r="D9" i="3"/>
  <c r="E5" i="3"/>
  <c r="D17" i="3"/>
  <c r="D6" i="3"/>
  <c r="I6" i="3"/>
  <c r="I5" i="3" s="1"/>
  <c r="G7" i="3"/>
  <c r="G5" i="3" s="1"/>
  <c r="F8" i="3"/>
  <c r="D8" i="3" s="1"/>
  <c r="D30" i="3"/>
  <c r="H7" i="3"/>
  <c r="H5" i="3" s="1"/>
  <c r="D20" i="3"/>
  <c r="D15" i="3"/>
  <c r="F15" i="3"/>
  <c r="D16" i="3"/>
  <c r="D16" i="1" l="1"/>
  <c r="G264" i="1"/>
  <c r="D264" i="1" s="1"/>
  <c r="G18" i="1"/>
  <c r="D18" i="1" s="1"/>
  <c r="D17" i="1"/>
  <c r="D268" i="1"/>
  <c r="D199" i="1"/>
  <c r="D15" i="1"/>
  <c r="E14" i="1"/>
  <c r="F5" i="3"/>
  <c r="D5" i="3" s="1"/>
  <c r="D7" i="3"/>
  <c r="G14" i="1" l="1"/>
  <c r="D14" i="1" s="1"/>
  <c r="D328" i="1"/>
  <c r="D327" i="1"/>
  <c r="D326" i="1"/>
  <c r="D325" i="1"/>
  <c r="I324" i="1"/>
  <c r="H324" i="1"/>
  <c r="G324" i="1"/>
  <c r="F324" i="1"/>
  <c r="E324" i="1"/>
  <c r="D323" i="1"/>
  <c r="D322" i="1"/>
  <c r="D321" i="1"/>
  <c r="D320" i="1"/>
  <c r="I319" i="1"/>
  <c r="H319" i="1"/>
  <c r="G319" i="1"/>
  <c r="F319" i="1"/>
  <c r="E319" i="1"/>
  <c r="D318" i="1"/>
  <c r="D317" i="1"/>
  <c r="E316" i="1"/>
  <c r="D315" i="1"/>
  <c r="I314" i="1"/>
  <c r="H314" i="1"/>
  <c r="G314" i="1"/>
  <c r="F314" i="1"/>
  <c r="D313" i="1"/>
  <c r="D312" i="1"/>
  <c r="D311" i="1"/>
  <c r="D310" i="1"/>
  <c r="I309" i="1"/>
  <c r="H309" i="1"/>
  <c r="G309" i="1"/>
  <c r="F309" i="1"/>
  <c r="E309" i="1"/>
  <c r="D324" i="1" l="1"/>
  <c r="E314" i="1"/>
  <c r="D314" i="1" s="1"/>
  <c r="D309" i="1"/>
  <c r="D319" i="1"/>
  <c r="D316" i="1"/>
  <c r="D2" i="2" l="1"/>
  <c r="F2" i="2"/>
  <c r="G2" i="2"/>
  <c r="H2" i="2"/>
  <c r="I2" i="2"/>
  <c r="E2" i="2"/>
  <c r="E3" i="2"/>
  <c r="F3" i="2"/>
  <c r="G3" i="2"/>
  <c r="H3" i="2"/>
  <c r="I3" i="2"/>
  <c r="D3" i="2"/>
  <c r="I4" i="2"/>
  <c r="H4" i="2"/>
  <c r="G4" i="2"/>
  <c r="F4" i="2"/>
  <c r="E4" i="2"/>
  <c r="I5" i="2"/>
  <c r="E5" i="2"/>
  <c r="F5" i="2"/>
  <c r="G5" i="2"/>
  <c r="H5" i="2"/>
  <c r="D5" i="2"/>
  <c r="E6" i="2"/>
  <c r="F6" i="2"/>
  <c r="G6" i="2"/>
  <c r="H6" i="2"/>
  <c r="I6" i="2"/>
  <c r="D6" i="2"/>
  <c r="E7" i="2"/>
  <c r="D7" i="2" s="1"/>
  <c r="D31" i="2"/>
  <c r="D30" i="2"/>
  <c r="D29" i="2"/>
  <c r="D28" i="2"/>
  <c r="I27" i="2"/>
  <c r="H27" i="2"/>
  <c r="G27" i="2"/>
  <c r="F27" i="2"/>
  <c r="E27" i="2"/>
  <c r="D26" i="2"/>
  <c r="D25" i="2"/>
  <c r="D24" i="2"/>
  <c r="D23" i="2"/>
  <c r="I22" i="2"/>
  <c r="H22" i="2"/>
  <c r="G22" i="2"/>
  <c r="F22" i="2"/>
  <c r="E22" i="2"/>
  <c r="D22" i="2" s="1"/>
  <c r="D21" i="2"/>
  <c r="D20" i="2"/>
  <c r="D19" i="2"/>
  <c r="D4" i="2" s="1"/>
  <c r="D18" i="2"/>
  <c r="I17" i="2"/>
  <c r="H17" i="2"/>
  <c r="G17" i="2"/>
  <c r="D17" i="2" s="1"/>
  <c r="F17" i="2"/>
  <c r="E17" i="2"/>
  <c r="D16" i="2"/>
  <c r="D15" i="2"/>
  <c r="D14" i="2"/>
  <c r="D13" i="2"/>
  <c r="I12" i="2"/>
  <c r="H12" i="2"/>
  <c r="G12" i="2"/>
  <c r="F12" i="2"/>
  <c r="E12" i="2"/>
  <c r="D11" i="2"/>
  <c r="D10" i="2"/>
  <c r="D9" i="2"/>
  <c r="D8" i="2"/>
  <c r="I7" i="2"/>
  <c r="H7" i="2"/>
  <c r="G7" i="2"/>
  <c r="F7" i="2"/>
  <c r="D12" i="2" l="1"/>
  <c r="D27" i="2"/>
</calcChain>
</file>

<file path=xl/sharedStrings.xml><?xml version="1.0" encoding="utf-8"?>
<sst xmlns="http://schemas.openxmlformats.org/spreadsheetml/2006/main" count="541" uniqueCount="153">
  <si>
    <t>Наименование мероприятия</t>
  </si>
  <si>
    <t>Всего</t>
  </si>
  <si>
    <t>краевой бюджет</t>
  </si>
  <si>
    <t>бюджет поселения</t>
  </si>
  <si>
    <t>№ п/п</t>
  </si>
  <si>
    <t>Приложение</t>
  </si>
  <si>
    <t>к Постановлению администрации</t>
  </si>
  <si>
    <t>Козыревского сельского поселения</t>
  </si>
  <si>
    <t>Объем средств на реализацию Программы</t>
  </si>
  <si>
    <t>2019 год</t>
  </si>
  <si>
    <t>2020 год</t>
  </si>
  <si>
    <t>2021 год</t>
  </si>
  <si>
    <t>федеральный бюджет</t>
  </si>
  <si>
    <t>районный бюджет</t>
  </si>
  <si>
    <t>1.1</t>
  </si>
  <si>
    <t>1.2</t>
  </si>
  <si>
    <t>2</t>
  </si>
  <si>
    <t>2.1</t>
  </si>
  <si>
    <t>3</t>
  </si>
  <si>
    <t>3.1</t>
  </si>
  <si>
    <t>3.2</t>
  </si>
  <si>
    <t>ВСЕГО:</t>
  </si>
  <si>
    <t>Финансовое обеспечение реализации Муниципальной программы Козыревского сельского поселения</t>
  </si>
  <si>
    <t>"Развитие культуры и туризма в Козыревском сельском поселении."</t>
  </si>
  <si>
    <t>2022 год</t>
  </si>
  <si>
    <t>2023 год</t>
  </si>
  <si>
    <t>4</t>
  </si>
  <si>
    <t>Подпрограмма 4 "Рвзвитие въездного туризама в Козыревском сельском поселении"</t>
  </si>
  <si>
    <t>4.1</t>
  </si>
  <si>
    <t>4.2</t>
  </si>
  <si>
    <t>Обустройство въезда в с.Майское (установка рекламной конструкции)</t>
  </si>
  <si>
    <t>Обустройство въезда в п.Козыревск (установка рекламной конструкции)</t>
  </si>
  <si>
    <t>4.3</t>
  </si>
  <si>
    <t>Подготовка земельного участка для предоставления суъектов малого предпринимательства в целях развития туризма в п.Козыревск (ул.Безымянная)</t>
  </si>
  <si>
    <t>4.4</t>
  </si>
  <si>
    <t>4.5</t>
  </si>
  <si>
    <t>Установка крытых навесов для музея под открытым небом в п.Козыревск (ул.Безымянная)</t>
  </si>
  <si>
    <t>Установка информационного щита в п.Козыревск (ул.Советская)</t>
  </si>
  <si>
    <t>тысяч рублей</t>
  </si>
  <si>
    <t>Муниципальная программа "Развитие куьтуры и туризма в Козыревском сельском поселении."</t>
  </si>
  <si>
    <t>Основное мероприятие 1                                      "Текущий ремонт здания МКУ "Библиотека п. Козыревск"</t>
  </si>
  <si>
    <t>3.3</t>
  </si>
  <si>
    <t>2.2</t>
  </si>
  <si>
    <t>Подпрограмма 1 "Оснащение материально-техническими ресурсами"</t>
  </si>
  <si>
    <t>1</t>
  </si>
  <si>
    <t>1.3</t>
  </si>
  <si>
    <t>1.4</t>
  </si>
  <si>
    <t>1.5</t>
  </si>
  <si>
    <t>Подпрограмма 2 "Обеспечение условий реализации программы"</t>
  </si>
  <si>
    <t>3.4</t>
  </si>
  <si>
    <t>3.5</t>
  </si>
  <si>
    <t>Основное мероприятие 3                "Приобретение микрофонов для МКУК "ПДЦ "Ракета"</t>
  </si>
  <si>
    <t>Приложение 3</t>
  </si>
  <si>
    <t>1.6</t>
  </si>
  <si>
    <t>1.7</t>
  </si>
  <si>
    <t>1.8</t>
  </si>
  <si>
    <t>1.9</t>
  </si>
  <si>
    <t>1.10</t>
  </si>
  <si>
    <t>1.11</t>
  </si>
  <si>
    <t>1.12</t>
  </si>
  <si>
    <t>Основное мероприятие  11                                                           "Приобретение видеопроектора для МКУК "ПДЦ "Ракета"</t>
  </si>
  <si>
    <t>1.13</t>
  </si>
  <si>
    <t>Основное мероприятие  13                                                           "Приобретение ростовых кукол для МКУК "ПДЦ "Ракета"</t>
  </si>
  <si>
    <t>1.14</t>
  </si>
  <si>
    <t>1.15</t>
  </si>
  <si>
    <t>Основное мероприятие  15                                                           "Приобретение вращающихся голов для МКУК "ПДЦ "Ракета"</t>
  </si>
  <si>
    <t>1.16</t>
  </si>
  <si>
    <t>Основное мероприятие  16                                                           "Приобретение выдувной машины - конфети для МКУК "ПДЦ "Ракета"</t>
  </si>
  <si>
    <t>1.17</t>
  </si>
  <si>
    <t>1.18</t>
  </si>
  <si>
    <t xml:space="preserve">   </t>
  </si>
  <si>
    <t>"Развитие культуры и туризма в Козыревском сельском поселении                                                                                                                                                                                                                                      Усть - Камчатского муниципального района"</t>
  </si>
  <si>
    <t>3.4.1</t>
  </si>
  <si>
    <t>3.3.1</t>
  </si>
  <si>
    <r>
      <t>"</t>
    </r>
    <r>
      <rPr>
        <i/>
        <sz val="11"/>
        <rFont val="Times New Roman"/>
        <family val="1"/>
        <charset val="204"/>
      </rPr>
      <t>Оснащение туристского информационного центра в п.Козыревск информационным оборудованием</t>
    </r>
    <r>
      <rPr>
        <sz val="11"/>
        <rFont val="Times New Roman"/>
        <family val="1"/>
        <charset val="204"/>
      </rPr>
      <t>"</t>
    </r>
  </si>
  <si>
    <t>Основное мероприятие 3                                      "Создание туристского информационного центра в п.Козыревск"</t>
  </si>
  <si>
    <t>Основное мероприятие 4                                        "Информационное оснащение туристских ресурсов"</t>
  </si>
  <si>
    <t>Установка информационных                     билбордов в Козыревском сельском поселении</t>
  </si>
  <si>
    <t>2.3</t>
  </si>
  <si>
    <t>Основное мероприятие 1                 "Приобретение и доставка стеллажей для книг МКУ "Библиотека п. Козыревск"</t>
  </si>
  <si>
    <t>Основное мероприятие 6                                                            "Приобретение шкафа картотечного для МКУ "Библиотека п. Козыревск""</t>
  </si>
  <si>
    <t>Основное мероприятие  10                                                          "Приобретение пневмогирлянды и надувной декорации ко Дню Победы для МКУК "ПДЦ "Ракета"</t>
  </si>
  <si>
    <t xml:space="preserve">Основное мероприятие  18                                                           "Приобретение аккустической системы для структурного подразделения в с.Майское МКУК "ПДЦ "Ракета" </t>
  </si>
  <si>
    <t>2.4</t>
  </si>
  <si>
    <t>Основное мероприятие 3                            "Приобретение и установка входных дверей в МКУ "Библиотека п.Козыревск"</t>
  </si>
  <si>
    <t>2.5</t>
  </si>
  <si>
    <t>Основное мероприятие 5                            "Текущий ремонт административно-культурного здания (структурные подразделения МКУ "Библиотека п.Козыревск" и МКУК "ПДЦ "Ракета"</t>
  </si>
  <si>
    <t>Основное мероприятие 4                            "Текущий ремонт здания МКУК "ПДЦ "Ракета"</t>
  </si>
  <si>
    <t>Основное мероприятие 5                                   "Создание музея сельскохозяйственной техники под открытым небом)"</t>
  </si>
  <si>
    <t>3.6</t>
  </si>
  <si>
    <t>3.7</t>
  </si>
  <si>
    <t>Основное мероприятие 6                                   "Обустройство смотровой площадки и зоны отдыха на озере "Домашнее"</t>
  </si>
  <si>
    <t>Основное мероприятие 7                                   "Обустройство смотровой площадки и зоны отдыха на на территории акватории протоки "Крекалка"</t>
  </si>
  <si>
    <t>3.8</t>
  </si>
  <si>
    <t>3.9</t>
  </si>
  <si>
    <t>Основное мероприятие 8                                  "Обустройство смотровой площадки и зоны отдыха на на территории акватории реки Камчатка (выход со стороны Храма)</t>
  </si>
  <si>
    <t xml:space="preserve">     </t>
  </si>
  <si>
    <t>Региональный проект "Обеспечение качественно нового уровня развития инфраструктуры культуры                            ("Культурная среда")</t>
  </si>
  <si>
    <t>2.2.1</t>
  </si>
  <si>
    <t>Основное мероприятие 9                                  "Обустройство смотровой площадки и зоны отдыха на  территории "Увал"</t>
  </si>
  <si>
    <t>Источник финансирования</t>
  </si>
  <si>
    <t>Подпрограмма 3 "Развитие внутреннего и въездного туризма в Козыревском сельском поселении"</t>
  </si>
  <si>
    <t>3.1.1</t>
  </si>
  <si>
    <t xml:space="preserve"> "Обустройство смотровых площадок"</t>
  </si>
  <si>
    <t>Основное мероприятие 1                       "Развитие инфраструктуры туристских ресурсов"</t>
  </si>
  <si>
    <t>2.6</t>
  </si>
  <si>
    <t>Основное мероприятие 6                                  "Организация и проведение массовых праздничных мероприятий"</t>
  </si>
  <si>
    <t>2.7</t>
  </si>
  <si>
    <t>Основное мероприятие 2                     "Обустройство въезда в п.Козыревск и с.Майское"</t>
  </si>
  <si>
    <t>Основное мероприяти 8     "Капитальный ремонт здания МКУК "ПДЦ Ракета"</t>
  </si>
  <si>
    <t>2.8</t>
  </si>
  <si>
    <t>"Капитальный ремонт фасада здания МКУК ПДЦ "Ракета"</t>
  </si>
  <si>
    <t>2.2.2</t>
  </si>
  <si>
    <t>"Капитальные ремонт крыльца здания МКУК ПДЦ "Ракета"</t>
  </si>
  <si>
    <t>1.19</t>
  </si>
  <si>
    <t xml:space="preserve">Основное мероприятие  19                                                          "Приобретение радиосистемы для структурного подразделения в с.Майское МКУК "ПДЦ "Ракета" </t>
  </si>
  <si>
    <t>Основное мероприятие  7                                                           "Приобретение столов - кафедр для  МКУ "Библиотека п. Козыревск""</t>
  </si>
  <si>
    <t>Основное мероприятие  9                                                           "Приобретение скамьи - вешалки для МКУ "Библиотека п. Козыревск""</t>
  </si>
  <si>
    <t>Основное мероприятие  12                                                           "Приобретение светодиодной светомузыки для МКУК "ПДЦ "Ракета"</t>
  </si>
  <si>
    <t>Основное мероприятие  14                                                           "Приобретение радиосистем для МКУК "ПДЦ "Ракета"</t>
  </si>
  <si>
    <t xml:space="preserve">Основное мероприятие  17                                                           "Приобретение надувной декарации к праздникам для МКУК "ПДЦ "Ракета" </t>
  </si>
  <si>
    <t>Основное мероприятие 4                 "Приобретение комплекта колонок для МКУК ПДЦ "Ракета"</t>
  </si>
  <si>
    <t>Основное мероприятие 5                                  "Приобретение усилителя для МКУК ПДЦ "Ракета"</t>
  </si>
  <si>
    <t>Основное мероприятие  8                                                           "Приобретение детских костюмов фольклорных  и народов севера  для МКУК ПДЦ "Ракета"</t>
  </si>
  <si>
    <t>1.20</t>
  </si>
  <si>
    <t>1.21</t>
  </si>
  <si>
    <t>1.22</t>
  </si>
  <si>
    <t>1.23</t>
  </si>
  <si>
    <t>1.24</t>
  </si>
  <si>
    <t>1.25</t>
  </si>
  <si>
    <t>1.26</t>
  </si>
  <si>
    <t xml:space="preserve">Основное мероприятие  20                                                          "Приобретение прибор клубного света МКУК "ПДЦ "Ракета" </t>
  </si>
  <si>
    <t xml:space="preserve">Основное мероприятие  21                                                          "Приобретение акустической системы для МКУК "ПДЦ "Ракета" </t>
  </si>
  <si>
    <t>Основное мероприятие 2                                   "Приобретение комплекта светодиодных прожекторов для МКУ ПДЦ "Ракета"</t>
  </si>
  <si>
    <t xml:space="preserve">Основное мероприятие 22                                                           "Приобретение мебели для МКУК "ПДЦ "Ракета" </t>
  </si>
  <si>
    <t xml:space="preserve">Основное мероприятие  23                                                          "Приобретение компьютера для МКУК "ПДЦ "Ракета" </t>
  </si>
  <si>
    <t xml:space="preserve">Основное мероприятие  24                                                          "Приобретение флагштоков с флагами МКУК "ПДЦ "Ракета" </t>
  </si>
  <si>
    <t xml:space="preserve">Основное мероприятие  25                                                          "Приобретение вышки аллюминиевой для МКУК "ПДЦ "Ракета" </t>
  </si>
  <si>
    <t xml:space="preserve"> </t>
  </si>
  <si>
    <t>1.27</t>
  </si>
  <si>
    <t xml:space="preserve">Основное мероприятие  26                                                          "Приобретение вышки аллюминиевой для МКУК "ПДЦ "Ракета"" </t>
  </si>
  <si>
    <t>Приобретение оборудования и ткани для пошива костюмов для МКУК  "ПДЦ "Ракета"</t>
  </si>
  <si>
    <t>1.28</t>
  </si>
  <si>
    <t>1.28.1</t>
  </si>
  <si>
    <t xml:space="preserve">Основное мероприятие  27                                                          "Приобретение отпаривателя напольного для МКУК "ПДЦ "Ракета" </t>
  </si>
  <si>
    <t xml:space="preserve">Основное мероприятие  25                                                          "Приобретение звуко-усилительной и светотехнической аппаратуры МКУК "ПДЦ "Ракета"" </t>
  </si>
  <si>
    <t>Основное мероприятие  28 "Проведение мероприятий по укреплению материально-технической базы краевых государственных и муниципальных учреждений культуры и учреждений дополнительного образования в сфере культуры"</t>
  </si>
  <si>
    <t>Основное мероприятие 1 "Капитальный ремонт фасада здания МКУК ПДЦ "Ракета"</t>
  </si>
  <si>
    <t>Основное мероприятие 2 "Капитальные ремонт крыльца здания МКУК ПДЦ "Ракета"</t>
  </si>
  <si>
    <t>Основное мероприяти 7                         "Развитие кадрового потенциала в Козыревском сельском поселении"</t>
  </si>
  <si>
    <t>2.9</t>
  </si>
  <si>
    <t>Основное мероприяти 9    "Проведение мероприятий по укреплению материально-технической базы краевых государственных и муниципальных учреждений культуры и учреждения дополнительного образования в сфере культуры"</t>
  </si>
  <si>
    <t>от 27.07.2022 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</si>
</sst>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 wrapText="1"/>
    </xf>
    <xf numFmtId="2" fontId="1" fillId="5" borderId="1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0" xfId="0" applyNumberFormat="1" applyFont="1" applyFill="1" applyBorder="1" applyAlignment="1">
      <alignment horizontal="center" vertical="center" wrapText="1"/>
    </xf>
    <xf numFmtId="2" fontId="1" fillId="5" borderId="25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5" borderId="6" xfId="0" applyNumberFormat="1" applyFont="1" applyFill="1" applyBorder="1" applyAlignment="1">
      <alignment horizontal="center" vertical="center" wrapText="1"/>
    </xf>
    <xf numFmtId="2" fontId="1" fillId="5" borderId="17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1" fillId="6" borderId="11" xfId="0" applyNumberFormat="1" applyFont="1" applyFill="1" applyBorder="1" applyAlignment="1">
      <alignment horizontal="center" vertical="center" wrapText="1"/>
    </xf>
    <xf numFmtId="2" fontId="1" fillId="6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2" fontId="3" fillId="2" borderId="31" xfId="0" applyNumberFormat="1" applyFont="1" applyFill="1" applyBorder="1" applyAlignment="1">
      <alignment horizontal="center" vertical="center" wrapText="1"/>
    </xf>
    <xf numFmtId="2" fontId="3" fillId="2" borderId="32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2" fontId="3" fillId="3" borderId="31" xfId="0" applyNumberFormat="1" applyFont="1" applyFill="1" applyBorder="1" applyAlignment="1">
      <alignment horizontal="center" vertical="center" wrapText="1"/>
    </xf>
    <xf numFmtId="2" fontId="3" fillId="3" borderId="32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" fillId="6" borderId="12" xfId="0" applyNumberFormat="1" applyFont="1" applyFill="1" applyBorder="1" applyAlignment="1">
      <alignment horizontal="center" vertical="center" wrapText="1"/>
    </xf>
    <xf numFmtId="2" fontId="3" fillId="6" borderId="31" xfId="0" applyNumberFormat="1" applyFont="1" applyFill="1" applyBorder="1" applyAlignment="1">
      <alignment horizontal="center" vertical="center" wrapText="1"/>
    </xf>
    <xf numFmtId="2" fontId="3" fillId="6" borderId="32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2" fontId="3" fillId="5" borderId="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1" fillId="3" borderId="26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8" xfId="0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1" fillId="6" borderId="26" xfId="0" applyNumberFormat="1" applyFont="1" applyFill="1" applyBorder="1" applyAlignment="1">
      <alignment horizontal="center" vertical="center" wrapText="1"/>
    </xf>
    <xf numFmtId="49" fontId="1" fillId="6" borderId="27" xfId="0" applyNumberFormat="1" applyFont="1" applyFill="1" applyBorder="1" applyAlignment="1">
      <alignment horizontal="center" vertical="center" wrapText="1"/>
    </xf>
    <xf numFmtId="49" fontId="1" fillId="6" borderId="28" xfId="0" applyNumberFormat="1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49" fontId="1" fillId="6" borderId="19" xfId="0" applyNumberFormat="1" applyFont="1" applyFill="1" applyBorder="1" applyAlignment="1">
      <alignment horizontal="center" vertical="center" wrapText="1"/>
    </xf>
    <xf numFmtId="49" fontId="1" fillId="6" borderId="20" xfId="0" applyNumberFormat="1" applyFont="1" applyFill="1" applyBorder="1" applyAlignment="1">
      <alignment horizontal="center" vertical="center" wrapText="1"/>
    </xf>
    <xf numFmtId="49" fontId="1" fillId="6" borderId="2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8"/>
  <sheetViews>
    <sheetView tabSelected="1" view="pageBreakPreview" topLeftCell="A243" zoomScaleNormal="100" zoomScaleSheetLayoutView="100" workbookViewId="0">
      <selection activeCell="H259" sqref="H259"/>
    </sheetView>
  </sheetViews>
  <sheetFormatPr defaultColWidth="9.140625" defaultRowHeight="15" x14ac:dyDescent="0.25"/>
  <cols>
    <col min="1" max="1" width="6.7109375" style="1" customWidth="1"/>
    <col min="2" max="2" width="35.7109375" style="1" customWidth="1"/>
    <col min="3" max="3" width="20.7109375" style="1" customWidth="1"/>
    <col min="4" max="9" width="12.7109375" style="1" customWidth="1"/>
    <col min="10" max="10" width="9" style="1" customWidth="1"/>
    <col min="11" max="16384" width="9.140625" style="1"/>
  </cols>
  <sheetData>
    <row r="1" spans="1:12" ht="18.75" x14ac:dyDescent="0.25">
      <c r="A1" s="142" t="s">
        <v>5</v>
      </c>
      <c r="B1" s="142"/>
      <c r="C1" s="142"/>
      <c r="D1" s="142"/>
      <c r="E1" s="142"/>
      <c r="F1" s="142"/>
      <c r="G1" s="142"/>
      <c r="H1" s="142"/>
      <c r="I1" s="142"/>
    </row>
    <row r="2" spans="1:12" ht="18.75" x14ac:dyDescent="0.25">
      <c r="A2" s="142" t="s">
        <v>6</v>
      </c>
      <c r="B2" s="142"/>
      <c r="C2" s="142"/>
      <c r="D2" s="142"/>
      <c r="E2" s="142"/>
      <c r="F2" s="142"/>
      <c r="G2" s="142"/>
      <c r="H2" s="142"/>
      <c r="I2" s="142"/>
    </row>
    <row r="3" spans="1:12" ht="18.75" x14ac:dyDescent="0.25">
      <c r="A3" s="142" t="s">
        <v>7</v>
      </c>
      <c r="B3" s="142"/>
      <c r="C3" s="142"/>
      <c r="D3" s="142"/>
      <c r="E3" s="142"/>
      <c r="F3" s="142"/>
      <c r="G3" s="142"/>
      <c r="H3" s="142"/>
      <c r="I3" s="142"/>
    </row>
    <row r="4" spans="1:12" ht="18.75" x14ac:dyDescent="0.25">
      <c r="A4" s="143" t="s">
        <v>152</v>
      </c>
      <c r="B4" s="143"/>
      <c r="C4" s="143"/>
      <c r="D4" s="143"/>
      <c r="E4" s="143"/>
      <c r="F4" s="143"/>
      <c r="G4" s="143"/>
      <c r="H4" s="143"/>
      <c r="I4" s="143"/>
    </row>
    <row r="5" spans="1:12" ht="9" customHeight="1" x14ac:dyDescent="0.25">
      <c r="A5" s="144" t="s">
        <v>138</v>
      </c>
      <c r="B5" s="144"/>
      <c r="C5" s="144"/>
      <c r="D5" s="144"/>
      <c r="E5" s="144"/>
      <c r="F5" s="144"/>
      <c r="G5" s="144"/>
      <c r="H5" s="144"/>
      <c r="I5" s="144"/>
    </row>
    <row r="6" spans="1:12" ht="15" customHeight="1" x14ac:dyDescent="0.25">
      <c r="A6" s="144" t="s">
        <v>52</v>
      </c>
      <c r="B6" s="144"/>
      <c r="C6" s="144"/>
      <c r="D6" s="144"/>
      <c r="E6" s="144"/>
      <c r="F6" s="144"/>
      <c r="G6" s="144"/>
      <c r="H6" s="144"/>
      <c r="I6" s="144"/>
    </row>
    <row r="7" spans="1:12" ht="29.25" customHeight="1" x14ac:dyDescent="0.25">
      <c r="A7" s="144" t="s">
        <v>71</v>
      </c>
      <c r="B7" s="144"/>
      <c r="C7" s="144"/>
      <c r="D7" s="144"/>
      <c r="E7" s="144"/>
      <c r="F7" s="144"/>
      <c r="G7" s="144"/>
      <c r="H7" s="144"/>
      <c r="I7" s="144"/>
    </row>
    <row r="8" spans="1:12" ht="18.7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</row>
    <row r="9" spans="1:12" ht="15" customHeight="1" x14ac:dyDescent="0.25">
      <c r="A9" s="132" t="s">
        <v>22</v>
      </c>
      <c r="B9" s="132"/>
      <c r="C9" s="132"/>
      <c r="D9" s="132"/>
      <c r="E9" s="132"/>
      <c r="F9" s="132"/>
      <c r="G9" s="132"/>
      <c r="H9" s="132"/>
      <c r="I9" s="132"/>
    </row>
    <row r="10" spans="1:12" ht="15.75" customHeight="1" x14ac:dyDescent="0.25">
      <c r="A10" s="132" t="s">
        <v>23</v>
      </c>
      <c r="B10" s="132"/>
      <c r="C10" s="132"/>
      <c r="D10" s="132"/>
      <c r="E10" s="132"/>
      <c r="F10" s="132"/>
      <c r="G10" s="132"/>
      <c r="H10" s="132"/>
      <c r="I10" s="132"/>
    </row>
    <row r="11" spans="1:12" ht="15.75" thickBot="1" x14ac:dyDescent="0.3">
      <c r="A11" s="104"/>
      <c r="B11" s="104"/>
      <c r="C11" s="104"/>
      <c r="D11" s="104"/>
      <c r="E11" s="104"/>
      <c r="F11" s="104"/>
      <c r="G11" s="104"/>
      <c r="H11" s="104"/>
      <c r="I11" s="104"/>
    </row>
    <row r="12" spans="1:12" ht="15" customHeight="1" thickBot="1" x14ac:dyDescent="0.3">
      <c r="A12" s="145" t="s">
        <v>4</v>
      </c>
      <c r="B12" s="145" t="s">
        <v>0</v>
      </c>
      <c r="C12" s="145" t="s">
        <v>100</v>
      </c>
      <c r="D12" s="136" t="s">
        <v>8</v>
      </c>
      <c r="E12" s="137"/>
      <c r="F12" s="137"/>
      <c r="G12" s="137"/>
      <c r="H12" s="137"/>
      <c r="I12" s="138"/>
    </row>
    <row r="13" spans="1:12" ht="15.75" thickBot="1" x14ac:dyDescent="0.3">
      <c r="A13" s="146"/>
      <c r="B13" s="146"/>
      <c r="C13" s="146"/>
      <c r="D13" s="105" t="s">
        <v>1</v>
      </c>
      <c r="E13" s="64" t="s">
        <v>9</v>
      </c>
      <c r="F13" s="64" t="s">
        <v>10</v>
      </c>
      <c r="G13" s="107" t="s">
        <v>11</v>
      </c>
      <c r="H13" s="106" t="s">
        <v>24</v>
      </c>
      <c r="I13" s="107" t="s">
        <v>25</v>
      </c>
    </row>
    <row r="14" spans="1:12" ht="18.75" customHeight="1" thickBot="1" x14ac:dyDescent="0.3">
      <c r="A14" s="139"/>
      <c r="B14" s="139" t="s">
        <v>39</v>
      </c>
      <c r="C14" s="78" t="s">
        <v>21</v>
      </c>
      <c r="D14" s="66">
        <f>E14+F14+G14+H14+I14</f>
        <v>10371528.720000001</v>
      </c>
      <c r="E14" s="66">
        <f>E15+E16+E17+E18</f>
        <v>3799970.04</v>
      </c>
      <c r="F14" s="66">
        <f>F15+F16+F17+F18</f>
        <v>4220356.05</v>
      </c>
      <c r="G14" s="66">
        <f>G15+G16+G17+G18</f>
        <v>1883025.31</v>
      </c>
      <c r="H14" s="66">
        <f>H15+H16+H17+H18</f>
        <v>418177.31999999995</v>
      </c>
      <c r="I14" s="67">
        <f>I15+I16+I17+I18</f>
        <v>50000</v>
      </c>
    </row>
    <row r="15" spans="1:12" s="26" customFormat="1" ht="24.75" customHeight="1" x14ac:dyDescent="0.25">
      <c r="A15" s="140"/>
      <c r="B15" s="140"/>
      <c r="C15" s="79" t="s">
        <v>12</v>
      </c>
      <c r="D15" s="51">
        <f>SUM(E15:I15)</f>
        <v>3662936.57</v>
      </c>
      <c r="E15" s="51">
        <f t="shared" ref="E15:I18" si="0">E20+E200+E265</f>
        <v>0</v>
      </c>
      <c r="F15" s="51">
        <f t="shared" si="0"/>
        <v>2533430.06</v>
      </c>
      <c r="G15" s="51">
        <f t="shared" si="0"/>
        <v>1083563.2</v>
      </c>
      <c r="H15" s="51">
        <f t="shared" si="0"/>
        <v>45943.31</v>
      </c>
      <c r="I15" s="65">
        <f t="shared" si="0"/>
        <v>0</v>
      </c>
      <c r="L15" s="26" t="s">
        <v>70</v>
      </c>
    </row>
    <row r="16" spans="1:12" ht="20.25" customHeight="1" x14ac:dyDescent="0.25">
      <c r="A16" s="140"/>
      <c r="B16" s="140"/>
      <c r="C16" s="80" t="s">
        <v>2</v>
      </c>
      <c r="D16" s="35">
        <f>SUM(E16:I16)</f>
        <v>831222.04</v>
      </c>
      <c r="E16" s="35">
        <f t="shared" si="0"/>
        <v>25200</v>
      </c>
      <c r="F16" s="35">
        <f t="shared" si="0"/>
        <v>619461.4</v>
      </c>
      <c r="G16" s="35">
        <f t="shared" si="0"/>
        <v>184142.21</v>
      </c>
      <c r="H16" s="35">
        <f t="shared" si="0"/>
        <v>2418.4299999999998</v>
      </c>
      <c r="I16" s="36">
        <f t="shared" si="0"/>
        <v>0</v>
      </c>
    </row>
    <row r="17" spans="1:9" ht="21.75" customHeight="1" x14ac:dyDescent="0.25">
      <c r="A17" s="140"/>
      <c r="B17" s="140"/>
      <c r="C17" s="80" t="s">
        <v>13</v>
      </c>
      <c r="D17" s="35">
        <f>SUM(E17:I17)</f>
        <v>4505793.1399999997</v>
      </c>
      <c r="E17" s="35">
        <f t="shared" si="0"/>
        <v>3553928.04</v>
      </c>
      <c r="F17" s="35">
        <f t="shared" si="0"/>
        <v>784875</v>
      </c>
      <c r="G17" s="35">
        <f t="shared" si="0"/>
        <v>98990.1</v>
      </c>
      <c r="H17" s="35">
        <f t="shared" si="0"/>
        <v>68000</v>
      </c>
      <c r="I17" s="36">
        <f t="shared" si="0"/>
        <v>0</v>
      </c>
    </row>
    <row r="18" spans="1:9" ht="20.25" customHeight="1" thickBot="1" x14ac:dyDescent="0.3">
      <c r="A18" s="141"/>
      <c r="B18" s="141"/>
      <c r="C18" s="81" t="s">
        <v>3</v>
      </c>
      <c r="D18" s="37">
        <f>SUM(E18:I18)</f>
        <v>1371576.97</v>
      </c>
      <c r="E18" s="37">
        <f t="shared" si="0"/>
        <v>220842</v>
      </c>
      <c r="F18" s="37">
        <f t="shared" si="0"/>
        <v>282589.58999999997</v>
      </c>
      <c r="G18" s="37">
        <f t="shared" si="0"/>
        <v>516329.80000000005</v>
      </c>
      <c r="H18" s="37">
        <f t="shared" si="0"/>
        <v>301815.57999999996</v>
      </c>
      <c r="I18" s="38">
        <f t="shared" si="0"/>
        <v>50000</v>
      </c>
    </row>
    <row r="19" spans="1:9" s="26" customFormat="1" ht="16.5" customHeight="1" thickBot="1" x14ac:dyDescent="0.3">
      <c r="A19" s="126" t="s">
        <v>44</v>
      </c>
      <c r="B19" s="129" t="s">
        <v>43</v>
      </c>
      <c r="C19" s="82" t="s">
        <v>21</v>
      </c>
      <c r="D19" s="69">
        <f t="shared" ref="D19:I19" si="1">D20+D21+D22+D23</f>
        <v>821169.84</v>
      </c>
      <c r="E19" s="69">
        <f t="shared" si="1"/>
        <v>421023.83999999997</v>
      </c>
      <c r="F19" s="69">
        <f t="shared" si="1"/>
        <v>16920</v>
      </c>
      <c r="G19" s="69">
        <f t="shared" si="1"/>
        <v>333226</v>
      </c>
      <c r="H19" s="69">
        <f t="shared" si="1"/>
        <v>0</v>
      </c>
      <c r="I19" s="70">
        <f t="shared" si="1"/>
        <v>50000</v>
      </c>
    </row>
    <row r="20" spans="1:9" s="26" customFormat="1" ht="22.5" customHeight="1" thickBot="1" x14ac:dyDescent="0.3">
      <c r="A20" s="127"/>
      <c r="B20" s="130"/>
      <c r="C20" s="83" t="s">
        <v>12</v>
      </c>
      <c r="D20" s="68">
        <f>SUM(E20:I20)</f>
        <v>0</v>
      </c>
      <c r="E20" s="68">
        <f t="shared" ref="E20:F23" si="2">E25+E30+E35+E40+E45+E75+E80+E85+E90+E95+E100+E105+E110+E115+E120+E125+E130+E135+E140+E145+E150+E155+E160+E165+E170+E175</f>
        <v>0</v>
      </c>
      <c r="F20" s="68">
        <f t="shared" si="2"/>
        <v>0</v>
      </c>
      <c r="G20" s="68">
        <f t="shared" ref="G20:I23" si="3">G25+G30+G35+G40+G45+G75+G80+G85+G90+G95+G100+G105+G110+G115+G120+G125+G130+G135+G140+G145+G150+G155+G160+G165+G170+G175+G180</f>
        <v>0</v>
      </c>
      <c r="H20" s="40">
        <f t="shared" ref="H20:H22" si="4">H25+H30+H35+H40+H45+H75+H80+H85+H90+H95+H100+H105+H110+H115+H120+H125+H130+H135+H140+H145+H150+H155+H160+H165+H170+H175+H180+H190</f>
        <v>0</v>
      </c>
      <c r="I20" s="68">
        <f t="shared" si="3"/>
        <v>0</v>
      </c>
    </row>
    <row r="21" spans="1:9" s="26" customFormat="1" ht="20.25" customHeight="1" thickBot="1" x14ac:dyDescent="0.3">
      <c r="A21" s="127"/>
      <c r="B21" s="130"/>
      <c r="C21" s="84" t="s">
        <v>2</v>
      </c>
      <c r="D21" s="39">
        <f>SUM(E21:I21)</f>
        <v>0</v>
      </c>
      <c r="E21" s="39">
        <f t="shared" si="2"/>
        <v>0</v>
      </c>
      <c r="F21" s="39">
        <f t="shared" si="2"/>
        <v>0</v>
      </c>
      <c r="G21" s="39">
        <f t="shared" si="3"/>
        <v>0</v>
      </c>
      <c r="H21" s="40">
        <f t="shared" si="4"/>
        <v>0</v>
      </c>
      <c r="I21" s="39">
        <f t="shared" si="3"/>
        <v>0</v>
      </c>
    </row>
    <row r="22" spans="1:9" s="26" customFormat="1" ht="20.25" customHeight="1" thickBot="1" x14ac:dyDescent="0.3">
      <c r="A22" s="127"/>
      <c r="B22" s="130"/>
      <c r="C22" s="84" t="s">
        <v>13</v>
      </c>
      <c r="D22" s="39">
        <f>SUM(E22:I22)</f>
        <v>437930.1</v>
      </c>
      <c r="E22" s="39">
        <f t="shared" si="2"/>
        <v>338940</v>
      </c>
      <c r="F22" s="39">
        <f t="shared" si="2"/>
        <v>0</v>
      </c>
      <c r="G22" s="39">
        <f t="shared" si="3"/>
        <v>98990.1</v>
      </c>
      <c r="H22" s="40">
        <f t="shared" si="4"/>
        <v>0</v>
      </c>
      <c r="I22" s="39">
        <f t="shared" si="3"/>
        <v>0</v>
      </c>
    </row>
    <row r="23" spans="1:9" s="26" customFormat="1" ht="20.25" customHeight="1" thickBot="1" x14ac:dyDescent="0.3">
      <c r="A23" s="128"/>
      <c r="B23" s="131"/>
      <c r="C23" s="85" t="s">
        <v>3</v>
      </c>
      <c r="D23" s="40">
        <f>SUM(E23:I23)</f>
        <v>383239.74</v>
      </c>
      <c r="E23" s="40">
        <f t="shared" si="2"/>
        <v>82083.839999999997</v>
      </c>
      <c r="F23" s="40">
        <f t="shared" si="2"/>
        <v>16920</v>
      </c>
      <c r="G23" s="40">
        <f t="shared" si="3"/>
        <v>234235.9</v>
      </c>
      <c r="H23" s="40">
        <f>H28+H33+H38+H43+H48+H78+H83+H88+H93+H98+H103+H108+H113+H118+H123+H128+H133+H138+H143+H148+H153+H158+H163+H168+H173+H178+H183+H193</f>
        <v>0</v>
      </c>
      <c r="I23" s="40">
        <f t="shared" si="3"/>
        <v>50000</v>
      </c>
    </row>
    <row r="24" spans="1:9" s="5" customFormat="1" ht="20.25" customHeight="1" thickBot="1" x14ac:dyDescent="0.3">
      <c r="A24" s="114" t="s">
        <v>14</v>
      </c>
      <c r="B24" s="117" t="s">
        <v>79</v>
      </c>
      <c r="C24" s="86" t="s">
        <v>21</v>
      </c>
      <c r="D24" s="72">
        <f t="shared" ref="D24:D34" si="5">E24+F24+G24+H24+I24</f>
        <v>168803.84</v>
      </c>
      <c r="E24" s="72">
        <f>E25+E26+E27+E28</f>
        <v>168803.84</v>
      </c>
      <c r="F24" s="72">
        <f>F25+F26+F27+F28</f>
        <v>0</v>
      </c>
      <c r="G24" s="72">
        <f>G25+G26+G27+G28</f>
        <v>0</v>
      </c>
      <c r="H24" s="72">
        <f>H25+H26+H27+H28</f>
        <v>0</v>
      </c>
      <c r="I24" s="73">
        <f>I25+I26+I27+I28</f>
        <v>0</v>
      </c>
    </row>
    <row r="25" spans="1:9" s="5" customFormat="1" ht="20.25" customHeight="1" x14ac:dyDescent="0.25">
      <c r="A25" s="115"/>
      <c r="B25" s="118"/>
      <c r="C25" s="31" t="s">
        <v>12</v>
      </c>
      <c r="D25" s="47">
        <f t="shared" si="5"/>
        <v>0</v>
      </c>
      <c r="E25" s="47">
        <v>0</v>
      </c>
      <c r="F25" s="47">
        <v>0</v>
      </c>
      <c r="G25" s="47">
        <v>0</v>
      </c>
      <c r="H25" s="47">
        <v>0</v>
      </c>
      <c r="I25" s="71">
        <v>0</v>
      </c>
    </row>
    <row r="26" spans="1:9" s="5" customFormat="1" ht="20.25" customHeight="1" x14ac:dyDescent="0.25">
      <c r="A26" s="115"/>
      <c r="B26" s="118"/>
      <c r="C26" s="32" t="s">
        <v>2</v>
      </c>
      <c r="D26" s="41">
        <f t="shared" si="5"/>
        <v>0</v>
      </c>
      <c r="E26" s="41">
        <v>0</v>
      </c>
      <c r="F26" s="41">
        <v>0</v>
      </c>
      <c r="G26" s="41">
        <v>0</v>
      </c>
      <c r="H26" s="41">
        <v>0</v>
      </c>
      <c r="I26" s="42">
        <v>0</v>
      </c>
    </row>
    <row r="27" spans="1:9" s="5" customFormat="1" ht="20.25" customHeight="1" x14ac:dyDescent="0.25">
      <c r="A27" s="115"/>
      <c r="B27" s="118"/>
      <c r="C27" s="32" t="s">
        <v>13</v>
      </c>
      <c r="D27" s="41">
        <f t="shared" si="5"/>
        <v>138940</v>
      </c>
      <c r="E27" s="41">
        <v>138940</v>
      </c>
      <c r="F27" s="41">
        <v>0</v>
      </c>
      <c r="G27" s="41">
        <v>0</v>
      </c>
      <c r="H27" s="41">
        <v>0</v>
      </c>
      <c r="I27" s="42">
        <v>0</v>
      </c>
    </row>
    <row r="28" spans="1:9" s="5" customFormat="1" ht="21" customHeight="1" thickBot="1" x14ac:dyDescent="0.3">
      <c r="A28" s="116"/>
      <c r="B28" s="119"/>
      <c r="C28" s="33" t="s">
        <v>3</v>
      </c>
      <c r="D28" s="43">
        <f t="shared" si="5"/>
        <v>29863.84</v>
      </c>
      <c r="E28" s="43">
        <v>29863.84</v>
      </c>
      <c r="F28" s="43">
        <v>0</v>
      </c>
      <c r="G28" s="43">
        <v>0</v>
      </c>
      <c r="H28" s="37">
        <v>0</v>
      </c>
      <c r="I28" s="44">
        <v>0</v>
      </c>
    </row>
    <row r="29" spans="1:9" s="9" customFormat="1" ht="20.25" customHeight="1" thickBot="1" x14ac:dyDescent="0.3">
      <c r="A29" s="114" t="s">
        <v>15</v>
      </c>
      <c r="B29" s="117" t="s">
        <v>133</v>
      </c>
      <c r="C29" s="86" t="s">
        <v>21</v>
      </c>
      <c r="D29" s="72">
        <f t="shared" si="5"/>
        <v>49120</v>
      </c>
      <c r="E29" s="72">
        <f>E30+E31+E32+E33</f>
        <v>49120</v>
      </c>
      <c r="F29" s="72">
        <f>F30+F31+F32+F33</f>
        <v>0</v>
      </c>
      <c r="G29" s="72">
        <f>G30+G31+G32+G33</f>
        <v>0</v>
      </c>
      <c r="H29" s="72">
        <f>H30+H31+H32+H33</f>
        <v>0</v>
      </c>
      <c r="I29" s="73">
        <f>I30+I31+I32+I33</f>
        <v>0</v>
      </c>
    </row>
    <row r="30" spans="1:9" s="5" customFormat="1" ht="20.25" customHeight="1" x14ac:dyDescent="0.25">
      <c r="A30" s="115"/>
      <c r="B30" s="118"/>
      <c r="C30" s="31" t="s">
        <v>12</v>
      </c>
      <c r="D30" s="47">
        <f t="shared" si="5"/>
        <v>0</v>
      </c>
      <c r="E30" s="47">
        <v>0</v>
      </c>
      <c r="F30" s="47">
        <v>0</v>
      </c>
      <c r="G30" s="47">
        <v>0</v>
      </c>
      <c r="H30" s="47">
        <v>0</v>
      </c>
      <c r="I30" s="71">
        <v>0</v>
      </c>
    </row>
    <row r="31" spans="1:9" s="5" customFormat="1" ht="20.25" customHeight="1" x14ac:dyDescent="0.25">
      <c r="A31" s="115"/>
      <c r="B31" s="118"/>
      <c r="C31" s="32" t="s">
        <v>2</v>
      </c>
      <c r="D31" s="47">
        <f t="shared" si="5"/>
        <v>0</v>
      </c>
      <c r="E31" s="41">
        <v>0</v>
      </c>
      <c r="F31" s="41">
        <v>0</v>
      </c>
      <c r="G31" s="41">
        <v>0</v>
      </c>
      <c r="H31" s="41">
        <v>0</v>
      </c>
      <c r="I31" s="42">
        <v>0</v>
      </c>
    </row>
    <row r="32" spans="1:9" s="5" customFormat="1" ht="20.25" customHeight="1" x14ac:dyDescent="0.25">
      <c r="A32" s="115"/>
      <c r="B32" s="118"/>
      <c r="C32" s="32" t="s">
        <v>13</v>
      </c>
      <c r="D32" s="47">
        <f t="shared" si="5"/>
        <v>44560.5</v>
      </c>
      <c r="E32" s="41">
        <v>44560.5</v>
      </c>
      <c r="F32" s="41">
        <v>0</v>
      </c>
      <c r="G32" s="41">
        <v>0</v>
      </c>
      <c r="H32" s="41">
        <v>0</v>
      </c>
      <c r="I32" s="42">
        <v>0</v>
      </c>
    </row>
    <row r="33" spans="1:9" s="5" customFormat="1" ht="27.75" customHeight="1" thickBot="1" x14ac:dyDescent="0.3">
      <c r="A33" s="116"/>
      <c r="B33" s="119"/>
      <c r="C33" s="33" t="s">
        <v>3</v>
      </c>
      <c r="D33" s="43">
        <f t="shared" si="5"/>
        <v>4559.5</v>
      </c>
      <c r="E33" s="43">
        <v>4559.5</v>
      </c>
      <c r="F33" s="43">
        <v>0</v>
      </c>
      <c r="G33" s="43">
        <v>0</v>
      </c>
      <c r="H33" s="37">
        <v>0</v>
      </c>
      <c r="I33" s="44">
        <v>0</v>
      </c>
    </row>
    <row r="34" spans="1:9" s="5" customFormat="1" ht="20.25" customHeight="1" thickBot="1" x14ac:dyDescent="0.3">
      <c r="A34" s="114" t="s">
        <v>45</v>
      </c>
      <c r="B34" s="117" t="s">
        <v>51</v>
      </c>
      <c r="C34" s="86" t="s">
        <v>21</v>
      </c>
      <c r="D34" s="72">
        <f t="shared" si="5"/>
        <v>126040</v>
      </c>
      <c r="E34" s="72">
        <f>E35+E36+E37+E38</f>
        <v>26050</v>
      </c>
      <c r="F34" s="72">
        <f t="shared" ref="F34:I34" si="6">F35+F36+F37+F38</f>
        <v>0</v>
      </c>
      <c r="G34" s="72">
        <f t="shared" si="6"/>
        <v>99990</v>
      </c>
      <c r="H34" s="72">
        <f t="shared" si="6"/>
        <v>0</v>
      </c>
      <c r="I34" s="73">
        <f t="shared" si="6"/>
        <v>0</v>
      </c>
    </row>
    <row r="35" spans="1:9" s="5" customFormat="1" ht="20.25" customHeight="1" x14ac:dyDescent="0.25">
      <c r="A35" s="115"/>
      <c r="B35" s="118"/>
      <c r="C35" s="31" t="s">
        <v>12</v>
      </c>
      <c r="D35" s="47">
        <f t="shared" ref="D35" si="7">E35+F35+G35+H35+I35</f>
        <v>0</v>
      </c>
      <c r="E35" s="47">
        <v>0</v>
      </c>
      <c r="F35" s="47">
        <v>0</v>
      </c>
      <c r="G35" s="47">
        <v>0</v>
      </c>
      <c r="H35" s="47">
        <v>0</v>
      </c>
      <c r="I35" s="71">
        <v>0</v>
      </c>
    </row>
    <row r="36" spans="1:9" s="5" customFormat="1" ht="20.25" customHeight="1" x14ac:dyDescent="0.25">
      <c r="A36" s="115"/>
      <c r="B36" s="118"/>
      <c r="C36" s="32" t="s">
        <v>2</v>
      </c>
      <c r="D36" s="41">
        <f t="shared" ref="D36:D42" si="8">E36+F36+G36+H36+I36</f>
        <v>0</v>
      </c>
      <c r="E36" s="41">
        <v>0</v>
      </c>
      <c r="F36" s="41">
        <v>0</v>
      </c>
      <c r="G36" s="41">
        <v>0</v>
      </c>
      <c r="H36" s="41">
        <v>0</v>
      </c>
      <c r="I36" s="42">
        <v>0</v>
      </c>
    </row>
    <row r="37" spans="1:9" s="5" customFormat="1" ht="20.25" customHeight="1" x14ac:dyDescent="0.25">
      <c r="A37" s="115"/>
      <c r="B37" s="118"/>
      <c r="C37" s="32" t="s">
        <v>13</v>
      </c>
      <c r="D37" s="41">
        <f>E37+F37+G37+H37+I37</f>
        <v>123737.60000000001</v>
      </c>
      <c r="E37" s="41">
        <v>24747.5</v>
      </c>
      <c r="F37" s="41">
        <v>0</v>
      </c>
      <c r="G37" s="41">
        <f>100000-1009.9</f>
        <v>98990.1</v>
      </c>
      <c r="H37" s="41">
        <v>0</v>
      </c>
      <c r="I37" s="42">
        <v>0</v>
      </c>
    </row>
    <row r="38" spans="1:9" s="5" customFormat="1" ht="30.75" customHeight="1" thickBot="1" x14ac:dyDescent="0.3">
      <c r="A38" s="116"/>
      <c r="B38" s="119"/>
      <c r="C38" s="87" t="s">
        <v>3</v>
      </c>
      <c r="D38" s="48">
        <f>E38+F38+G38+H38+I38</f>
        <v>2302.4</v>
      </c>
      <c r="E38" s="48">
        <v>1302.5</v>
      </c>
      <c r="F38" s="48">
        <v>0</v>
      </c>
      <c r="G38" s="48">
        <f>1012-12.1</f>
        <v>999.9</v>
      </c>
      <c r="H38" s="98">
        <v>0</v>
      </c>
      <c r="I38" s="49">
        <v>0</v>
      </c>
    </row>
    <row r="39" spans="1:9" s="5" customFormat="1" ht="20.25" customHeight="1" thickBot="1" x14ac:dyDescent="0.3">
      <c r="A39" s="114" t="s">
        <v>46</v>
      </c>
      <c r="B39" s="117" t="s">
        <v>121</v>
      </c>
      <c r="C39" s="86" t="s">
        <v>21</v>
      </c>
      <c r="D39" s="72">
        <f>E39+F39+G39+H39+I39</f>
        <v>52970</v>
      </c>
      <c r="E39" s="72">
        <f>E40+E41+E42+E43</f>
        <v>52970</v>
      </c>
      <c r="F39" s="72">
        <f>F40+F41+F42+F43</f>
        <v>0</v>
      </c>
      <c r="G39" s="72">
        <f>G40+G41+G42+G43</f>
        <v>0</v>
      </c>
      <c r="H39" s="72">
        <f>H40+H41+H42+H43</f>
        <v>0</v>
      </c>
      <c r="I39" s="73">
        <f>I40+I41+I42+I43</f>
        <v>0</v>
      </c>
    </row>
    <row r="40" spans="1:9" s="5" customFormat="1" ht="20.25" customHeight="1" x14ac:dyDescent="0.25">
      <c r="A40" s="115"/>
      <c r="B40" s="118"/>
      <c r="C40" s="31" t="s">
        <v>12</v>
      </c>
      <c r="D40" s="47">
        <f>E40+F40+G40+H40+I40</f>
        <v>0</v>
      </c>
      <c r="E40" s="47">
        <v>0</v>
      </c>
      <c r="F40" s="47">
        <v>0</v>
      </c>
      <c r="G40" s="47">
        <v>0</v>
      </c>
      <c r="H40" s="47">
        <v>0</v>
      </c>
      <c r="I40" s="71">
        <v>0</v>
      </c>
    </row>
    <row r="41" spans="1:9" s="5" customFormat="1" ht="20.25" customHeight="1" x14ac:dyDescent="0.25">
      <c r="A41" s="115"/>
      <c r="B41" s="118"/>
      <c r="C41" s="32" t="s">
        <v>2</v>
      </c>
      <c r="D41" s="41">
        <f t="shared" si="8"/>
        <v>0</v>
      </c>
      <c r="E41" s="41">
        <v>0</v>
      </c>
      <c r="F41" s="41">
        <v>0</v>
      </c>
      <c r="G41" s="41">
        <v>0</v>
      </c>
      <c r="H41" s="41">
        <v>0</v>
      </c>
      <c r="I41" s="42">
        <v>0</v>
      </c>
    </row>
    <row r="42" spans="1:9" s="5" customFormat="1" ht="20.25" customHeight="1" x14ac:dyDescent="0.25">
      <c r="A42" s="115"/>
      <c r="B42" s="118"/>
      <c r="C42" s="32" t="s">
        <v>13</v>
      </c>
      <c r="D42" s="41">
        <f t="shared" si="8"/>
        <v>50322</v>
      </c>
      <c r="E42" s="41">
        <v>50322</v>
      </c>
      <c r="F42" s="41">
        <v>0</v>
      </c>
      <c r="G42" s="41">
        <v>0</v>
      </c>
      <c r="H42" s="41">
        <v>0</v>
      </c>
      <c r="I42" s="42">
        <v>0</v>
      </c>
    </row>
    <row r="43" spans="1:9" s="5" customFormat="1" ht="20.25" customHeight="1" thickBot="1" x14ac:dyDescent="0.3">
      <c r="A43" s="116"/>
      <c r="B43" s="119"/>
      <c r="C43" s="33" t="s">
        <v>3</v>
      </c>
      <c r="D43" s="50">
        <f>E43+F43+G43+H43+I43</f>
        <v>2648</v>
      </c>
      <c r="E43" s="43">
        <v>2648</v>
      </c>
      <c r="F43" s="43">
        <v>0</v>
      </c>
      <c r="G43" s="43">
        <v>0</v>
      </c>
      <c r="H43" s="43">
        <v>0</v>
      </c>
      <c r="I43" s="44">
        <v>0</v>
      </c>
    </row>
    <row r="44" spans="1:9" s="5" customFormat="1" ht="20.25" customHeight="1" thickBot="1" x14ac:dyDescent="0.3">
      <c r="A44" s="114" t="s">
        <v>47</v>
      </c>
      <c r="B44" s="117" t="s">
        <v>122</v>
      </c>
      <c r="C44" s="86" t="s">
        <v>21</v>
      </c>
      <c r="D44" s="72">
        <f>E44+F44+G44+H44+I44</f>
        <v>84600</v>
      </c>
      <c r="E44" s="72">
        <f>E45+E46+E47+E48</f>
        <v>84600</v>
      </c>
      <c r="F44" s="72">
        <f t="shared" ref="F44:I44" si="9">F45+F46+F47+F48</f>
        <v>0</v>
      </c>
      <c r="G44" s="72">
        <f t="shared" si="9"/>
        <v>0</v>
      </c>
      <c r="H44" s="72">
        <f t="shared" si="9"/>
        <v>0</v>
      </c>
      <c r="I44" s="73">
        <f t="shared" si="9"/>
        <v>0</v>
      </c>
    </row>
    <row r="45" spans="1:9" s="5" customFormat="1" ht="20.25" customHeight="1" x14ac:dyDescent="0.25">
      <c r="A45" s="115"/>
      <c r="B45" s="118"/>
      <c r="C45" s="31" t="s">
        <v>12</v>
      </c>
      <c r="D45" s="47">
        <f t="shared" ref="D45" si="10">E45+F45+G45+H45+I45</f>
        <v>0</v>
      </c>
      <c r="E45" s="47">
        <v>0</v>
      </c>
      <c r="F45" s="47">
        <v>0</v>
      </c>
      <c r="G45" s="47">
        <v>0</v>
      </c>
      <c r="H45" s="47">
        <v>0</v>
      </c>
      <c r="I45" s="71">
        <v>0</v>
      </c>
    </row>
    <row r="46" spans="1:9" s="5" customFormat="1" ht="20.25" customHeight="1" x14ac:dyDescent="0.25">
      <c r="A46" s="115"/>
      <c r="B46" s="118"/>
      <c r="C46" s="32" t="s">
        <v>2</v>
      </c>
      <c r="D46" s="41">
        <f>E46+F46+G46+H46+I46</f>
        <v>0</v>
      </c>
      <c r="E46" s="41">
        <v>0</v>
      </c>
      <c r="F46" s="41">
        <v>0</v>
      </c>
      <c r="G46" s="41">
        <v>0</v>
      </c>
      <c r="H46" s="41">
        <v>0</v>
      </c>
      <c r="I46" s="42">
        <v>0</v>
      </c>
    </row>
    <row r="47" spans="1:9" s="5" customFormat="1" ht="20.25" customHeight="1" x14ac:dyDescent="0.25">
      <c r="A47" s="115"/>
      <c r="B47" s="118"/>
      <c r="C47" s="32" t="s">
        <v>13</v>
      </c>
      <c r="D47" s="41">
        <f>E47+F47+G47+H47+I47</f>
        <v>80370</v>
      </c>
      <c r="E47" s="41">
        <v>80370</v>
      </c>
      <c r="F47" s="41">
        <v>0</v>
      </c>
      <c r="G47" s="41">
        <v>0</v>
      </c>
      <c r="H47" s="41">
        <v>0</v>
      </c>
      <c r="I47" s="42">
        <v>0</v>
      </c>
    </row>
    <row r="48" spans="1:9" s="5" customFormat="1" ht="20.25" customHeight="1" thickBot="1" x14ac:dyDescent="0.3">
      <c r="A48" s="116"/>
      <c r="B48" s="119"/>
      <c r="C48" s="33" t="s">
        <v>3</v>
      </c>
      <c r="D48" s="43">
        <f>E48+F48+G48+H48+I48</f>
        <v>4230</v>
      </c>
      <c r="E48" s="43">
        <v>4230</v>
      </c>
      <c r="F48" s="43">
        <v>0</v>
      </c>
      <c r="G48" s="43">
        <v>0</v>
      </c>
      <c r="H48" s="43">
        <v>0</v>
      </c>
      <c r="I48" s="44">
        <v>0</v>
      </c>
    </row>
    <row r="49" spans="1:9" s="5" customFormat="1" ht="20.25" hidden="1" customHeight="1" x14ac:dyDescent="0.25">
      <c r="A49" s="114"/>
      <c r="B49" s="117"/>
      <c r="C49" s="30" t="s">
        <v>21</v>
      </c>
      <c r="D49" s="34">
        <f>E49+F49+G49+H49+I49</f>
        <v>0</v>
      </c>
      <c r="E49" s="45">
        <f>E50+E51+E52+E53</f>
        <v>0</v>
      </c>
      <c r="F49" s="45">
        <f t="shared" ref="F49:I49" si="11">F50+F51+F52+F53</f>
        <v>0</v>
      </c>
      <c r="G49" s="45">
        <f t="shared" si="11"/>
        <v>0</v>
      </c>
      <c r="H49" s="45">
        <f t="shared" si="11"/>
        <v>0</v>
      </c>
      <c r="I49" s="46">
        <f t="shared" si="11"/>
        <v>0</v>
      </c>
    </row>
    <row r="50" spans="1:9" s="5" customFormat="1" ht="20.25" hidden="1" customHeight="1" x14ac:dyDescent="0.25">
      <c r="A50" s="115"/>
      <c r="B50" s="118"/>
      <c r="C50" s="31" t="s">
        <v>12</v>
      </c>
      <c r="D50" s="35">
        <f t="shared" ref="D50:D53" si="12">E50+F50+G50+H50+I50</f>
        <v>0</v>
      </c>
      <c r="E50" s="41">
        <v>0</v>
      </c>
      <c r="F50" s="41">
        <v>0</v>
      </c>
      <c r="G50" s="41">
        <v>0</v>
      </c>
      <c r="H50" s="41">
        <v>0</v>
      </c>
      <c r="I50" s="42">
        <v>0</v>
      </c>
    </row>
    <row r="51" spans="1:9" s="5" customFormat="1" ht="20.25" hidden="1" customHeight="1" x14ac:dyDescent="0.25">
      <c r="A51" s="115"/>
      <c r="B51" s="118"/>
      <c r="C51" s="32" t="s">
        <v>2</v>
      </c>
      <c r="D51" s="35">
        <f t="shared" si="12"/>
        <v>0</v>
      </c>
      <c r="E51" s="41">
        <v>0</v>
      </c>
      <c r="F51" s="41">
        <v>0</v>
      </c>
      <c r="G51" s="41">
        <v>0</v>
      </c>
      <c r="H51" s="41">
        <v>0</v>
      </c>
      <c r="I51" s="42">
        <v>0</v>
      </c>
    </row>
    <row r="52" spans="1:9" s="5" customFormat="1" ht="20.25" hidden="1" customHeight="1" x14ac:dyDescent="0.25">
      <c r="A52" s="115"/>
      <c r="B52" s="118"/>
      <c r="C52" s="32" t="s">
        <v>13</v>
      </c>
      <c r="D52" s="35">
        <f t="shared" si="12"/>
        <v>0</v>
      </c>
      <c r="E52" s="41">
        <v>0</v>
      </c>
      <c r="F52" s="41">
        <v>0</v>
      </c>
      <c r="G52" s="41">
        <v>0</v>
      </c>
      <c r="H52" s="41">
        <v>0</v>
      </c>
      <c r="I52" s="42">
        <v>0</v>
      </c>
    </row>
    <row r="53" spans="1:9" s="5" customFormat="1" ht="20.25" hidden="1" customHeight="1" thickBot="1" x14ac:dyDescent="0.3">
      <c r="A53" s="116"/>
      <c r="B53" s="119"/>
      <c r="C53" s="33" t="s">
        <v>3</v>
      </c>
      <c r="D53" s="37">
        <f t="shared" si="12"/>
        <v>0</v>
      </c>
      <c r="E53" s="43"/>
      <c r="F53" s="43">
        <v>0</v>
      </c>
      <c r="G53" s="43">
        <v>0</v>
      </c>
      <c r="H53" s="43">
        <v>0</v>
      </c>
      <c r="I53" s="44">
        <v>0</v>
      </c>
    </row>
    <row r="54" spans="1:9" s="5" customFormat="1" ht="20.25" hidden="1" customHeight="1" x14ac:dyDescent="0.25">
      <c r="A54" s="114"/>
      <c r="B54" s="103"/>
      <c r="C54" s="30" t="s">
        <v>21</v>
      </c>
      <c r="D54" s="34">
        <f>E54+G54+I54</f>
        <v>0</v>
      </c>
      <c r="E54" s="45">
        <f>E55+E56+E58</f>
        <v>0</v>
      </c>
      <c r="F54" s="45">
        <f t="shared" ref="F54:I54" si="13">F55+F56+F58</f>
        <v>0</v>
      </c>
      <c r="G54" s="45">
        <f t="shared" si="13"/>
        <v>0</v>
      </c>
      <c r="H54" s="45">
        <f t="shared" si="13"/>
        <v>0</v>
      </c>
      <c r="I54" s="46">
        <f t="shared" si="13"/>
        <v>0</v>
      </c>
    </row>
    <row r="55" spans="1:9" s="5" customFormat="1" ht="20.25" hidden="1" customHeight="1" x14ac:dyDescent="0.25">
      <c r="A55" s="115"/>
      <c r="B55" s="103"/>
      <c r="C55" s="31" t="s">
        <v>12</v>
      </c>
      <c r="D55" s="35">
        <f t="shared" ref="D55:D58" si="14">E55+G55+I55</f>
        <v>0</v>
      </c>
      <c r="E55" s="41">
        <v>0</v>
      </c>
      <c r="F55" s="41">
        <v>0</v>
      </c>
      <c r="G55" s="41">
        <v>0</v>
      </c>
      <c r="H55" s="41">
        <v>0</v>
      </c>
      <c r="I55" s="42">
        <v>0</v>
      </c>
    </row>
    <row r="56" spans="1:9" s="5" customFormat="1" ht="20.25" hidden="1" customHeight="1" x14ac:dyDescent="0.25">
      <c r="A56" s="115"/>
      <c r="B56" s="103"/>
      <c r="C56" s="32" t="s">
        <v>2</v>
      </c>
      <c r="D56" s="35">
        <f t="shared" si="14"/>
        <v>0</v>
      </c>
      <c r="E56" s="41">
        <v>0</v>
      </c>
      <c r="F56" s="41">
        <v>0</v>
      </c>
      <c r="G56" s="41">
        <v>0</v>
      </c>
      <c r="H56" s="41">
        <v>0</v>
      </c>
      <c r="I56" s="42">
        <v>0</v>
      </c>
    </row>
    <row r="57" spans="1:9" s="5" customFormat="1" ht="20.25" hidden="1" customHeight="1" x14ac:dyDescent="0.25">
      <c r="A57" s="115"/>
      <c r="B57" s="103"/>
      <c r="C57" s="32" t="s">
        <v>13</v>
      </c>
      <c r="D57" s="35">
        <f t="shared" si="14"/>
        <v>0</v>
      </c>
      <c r="E57" s="41">
        <v>0</v>
      </c>
      <c r="F57" s="41">
        <v>0</v>
      </c>
      <c r="G57" s="41">
        <v>0</v>
      </c>
      <c r="H57" s="41">
        <v>0</v>
      </c>
      <c r="I57" s="42">
        <v>0</v>
      </c>
    </row>
    <row r="58" spans="1:9" s="5" customFormat="1" ht="20.25" hidden="1" customHeight="1" thickBot="1" x14ac:dyDescent="0.3">
      <c r="A58" s="116"/>
      <c r="B58" s="103"/>
      <c r="C58" s="33" t="s">
        <v>3</v>
      </c>
      <c r="D58" s="37">
        <f t="shared" si="14"/>
        <v>0</v>
      </c>
      <c r="E58" s="43"/>
      <c r="F58" s="43">
        <v>0</v>
      </c>
      <c r="G58" s="43">
        <v>0</v>
      </c>
      <c r="H58" s="43">
        <v>0</v>
      </c>
      <c r="I58" s="44">
        <v>0</v>
      </c>
    </row>
    <row r="59" spans="1:9" s="5" customFormat="1" ht="20.25" hidden="1" customHeight="1" x14ac:dyDescent="0.25">
      <c r="A59" s="114"/>
      <c r="B59" s="103"/>
      <c r="C59" s="30" t="s">
        <v>21</v>
      </c>
      <c r="D59" s="34">
        <f>E59+F59+G59+H59+I59</f>
        <v>0</v>
      </c>
      <c r="E59" s="45">
        <f>E60+E61+E62+E63</f>
        <v>0</v>
      </c>
      <c r="F59" s="45">
        <f t="shared" ref="F59:I59" si="15">F60+F61+F62+F63</f>
        <v>0</v>
      </c>
      <c r="G59" s="45">
        <f t="shared" si="15"/>
        <v>0</v>
      </c>
      <c r="H59" s="45">
        <f t="shared" si="15"/>
        <v>0</v>
      </c>
      <c r="I59" s="46">
        <f t="shared" si="15"/>
        <v>0</v>
      </c>
    </row>
    <row r="60" spans="1:9" s="5" customFormat="1" ht="20.25" hidden="1" customHeight="1" x14ac:dyDescent="0.25">
      <c r="A60" s="115"/>
      <c r="B60" s="103"/>
      <c r="C60" s="31" t="s">
        <v>12</v>
      </c>
      <c r="D60" s="51">
        <f t="shared" ref="D60:D63" si="16">E60+F60+G60+H60+I60</f>
        <v>0</v>
      </c>
      <c r="E60" s="41">
        <v>0</v>
      </c>
      <c r="F60" s="41">
        <v>0</v>
      </c>
      <c r="G60" s="41">
        <v>0</v>
      </c>
      <c r="H60" s="41">
        <v>0</v>
      </c>
      <c r="I60" s="42">
        <v>0</v>
      </c>
    </row>
    <row r="61" spans="1:9" s="5" customFormat="1" ht="20.25" hidden="1" customHeight="1" x14ac:dyDescent="0.25">
      <c r="A61" s="115"/>
      <c r="B61" s="103"/>
      <c r="C61" s="32" t="s">
        <v>2</v>
      </c>
      <c r="D61" s="51">
        <f t="shared" si="16"/>
        <v>0</v>
      </c>
      <c r="E61" s="41">
        <v>0</v>
      </c>
      <c r="F61" s="41">
        <v>0</v>
      </c>
      <c r="G61" s="41">
        <v>0</v>
      </c>
      <c r="H61" s="41">
        <v>0</v>
      </c>
      <c r="I61" s="42">
        <v>0</v>
      </c>
    </row>
    <row r="62" spans="1:9" s="5" customFormat="1" ht="20.25" hidden="1" customHeight="1" x14ac:dyDescent="0.25">
      <c r="A62" s="115"/>
      <c r="B62" s="103"/>
      <c r="C62" s="32" t="s">
        <v>13</v>
      </c>
      <c r="D62" s="51">
        <f t="shared" si="16"/>
        <v>0</v>
      </c>
      <c r="E62" s="41">
        <v>0</v>
      </c>
      <c r="F62" s="41">
        <v>0</v>
      </c>
      <c r="G62" s="41">
        <v>0</v>
      </c>
      <c r="H62" s="41">
        <v>0</v>
      </c>
      <c r="I62" s="42">
        <v>0</v>
      </c>
    </row>
    <row r="63" spans="1:9" s="5" customFormat="1" ht="20.25" hidden="1" customHeight="1" thickBot="1" x14ac:dyDescent="0.3">
      <c r="A63" s="116"/>
      <c r="B63" s="103"/>
      <c r="C63" s="87" t="s">
        <v>3</v>
      </c>
      <c r="D63" s="52">
        <f t="shared" si="16"/>
        <v>0</v>
      </c>
      <c r="E63" s="48"/>
      <c r="F63" s="48">
        <v>0</v>
      </c>
      <c r="G63" s="48">
        <v>0</v>
      </c>
      <c r="H63" s="48">
        <v>0</v>
      </c>
      <c r="I63" s="49">
        <v>0</v>
      </c>
    </row>
    <row r="64" spans="1:9" s="5" customFormat="1" ht="20.25" hidden="1" customHeight="1" x14ac:dyDescent="0.25">
      <c r="A64" s="114"/>
      <c r="B64" s="103"/>
      <c r="C64" s="30" t="s">
        <v>21</v>
      </c>
      <c r="D64" s="34">
        <f>E64+F64+G64+H64+I64</f>
        <v>0</v>
      </c>
      <c r="E64" s="45">
        <f>E65+E66+E67+E68</f>
        <v>0</v>
      </c>
      <c r="F64" s="45">
        <f t="shared" ref="F64:I64" si="17">F65+F66+F67+F68</f>
        <v>0</v>
      </c>
      <c r="G64" s="45">
        <f t="shared" si="17"/>
        <v>0</v>
      </c>
      <c r="H64" s="45">
        <f t="shared" si="17"/>
        <v>0</v>
      </c>
      <c r="I64" s="46">
        <f t="shared" si="17"/>
        <v>0</v>
      </c>
    </row>
    <row r="65" spans="1:9" s="5" customFormat="1" ht="20.25" hidden="1" customHeight="1" x14ac:dyDescent="0.25">
      <c r="A65" s="115"/>
      <c r="B65" s="103"/>
      <c r="C65" s="31" t="s">
        <v>12</v>
      </c>
      <c r="D65" s="35">
        <f t="shared" ref="D65:D68" si="18">E65+F65+G65+H65+I65</f>
        <v>0</v>
      </c>
      <c r="E65" s="41">
        <v>0</v>
      </c>
      <c r="F65" s="41">
        <v>0</v>
      </c>
      <c r="G65" s="41">
        <v>0</v>
      </c>
      <c r="H65" s="41">
        <v>0</v>
      </c>
      <c r="I65" s="42">
        <v>0</v>
      </c>
    </row>
    <row r="66" spans="1:9" s="5" customFormat="1" ht="20.25" hidden="1" customHeight="1" x14ac:dyDescent="0.25">
      <c r="A66" s="115"/>
      <c r="B66" s="103"/>
      <c r="C66" s="32" t="s">
        <v>2</v>
      </c>
      <c r="D66" s="35">
        <f t="shared" si="18"/>
        <v>0</v>
      </c>
      <c r="E66" s="41">
        <v>0</v>
      </c>
      <c r="F66" s="41">
        <v>0</v>
      </c>
      <c r="G66" s="41">
        <v>0</v>
      </c>
      <c r="H66" s="41">
        <v>0</v>
      </c>
      <c r="I66" s="42">
        <v>0</v>
      </c>
    </row>
    <row r="67" spans="1:9" s="5" customFormat="1" ht="20.25" hidden="1" customHeight="1" x14ac:dyDescent="0.25">
      <c r="A67" s="115"/>
      <c r="B67" s="103"/>
      <c r="C67" s="32" t="s">
        <v>13</v>
      </c>
      <c r="D67" s="35">
        <f t="shared" si="18"/>
        <v>0</v>
      </c>
      <c r="E67" s="41">
        <v>0</v>
      </c>
      <c r="F67" s="41">
        <v>0</v>
      </c>
      <c r="G67" s="41">
        <v>0</v>
      </c>
      <c r="H67" s="41">
        <v>0</v>
      </c>
      <c r="I67" s="42">
        <v>0</v>
      </c>
    </row>
    <row r="68" spans="1:9" s="5" customFormat="1" ht="20.25" hidden="1" customHeight="1" thickBot="1" x14ac:dyDescent="0.3">
      <c r="A68" s="116"/>
      <c r="B68" s="103"/>
      <c r="C68" s="33" t="s">
        <v>3</v>
      </c>
      <c r="D68" s="53">
        <f t="shared" si="18"/>
        <v>0</v>
      </c>
      <c r="E68" s="54"/>
      <c r="F68" s="54">
        <v>0</v>
      </c>
      <c r="G68" s="54">
        <v>0</v>
      </c>
      <c r="H68" s="54">
        <v>0</v>
      </c>
      <c r="I68" s="55">
        <v>0</v>
      </c>
    </row>
    <row r="69" spans="1:9" s="5" customFormat="1" ht="20.25" hidden="1" customHeight="1" x14ac:dyDescent="0.25">
      <c r="A69" s="114"/>
      <c r="B69" s="117"/>
      <c r="C69" s="30" t="s">
        <v>21</v>
      </c>
      <c r="D69" s="34">
        <f>E69+F69+G69+H69+I69</f>
        <v>0</v>
      </c>
      <c r="E69" s="45">
        <f>E70+E71+E72+E73</f>
        <v>0</v>
      </c>
      <c r="F69" s="45">
        <f t="shared" ref="F69:I69" si="19">F70+F71+F72+F73</f>
        <v>0</v>
      </c>
      <c r="G69" s="45">
        <f t="shared" si="19"/>
        <v>0</v>
      </c>
      <c r="H69" s="45">
        <f t="shared" si="19"/>
        <v>0</v>
      </c>
      <c r="I69" s="46">
        <f t="shared" si="19"/>
        <v>0</v>
      </c>
    </row>
    <row r="70" spans="1:9" s="5" customFormat="1" ht="20.25" hidden="1" customHeight="1" x14ac:dyDescent="0.25">
      <c r="A70" s="115"/>
      <c r="B70" s="118"/>
      <c r="C70" s="31" t="s">
        <v>12</v>
      </c>
      <c r="D70" s="35">
        <f t="shared" ref="D70:D73" si="20">E70+F70+G70+H70+I70</f>
        <v>0</v>
      </c>
      <c r="E70" s="41">
        <v>0</v>
      </c>
      <c r="F70" s="41">
        <v>0</v>
      </c>
      <c r="G70" s="41">
        <v>0</v>
      </c>
      <c r="H70" s="41">
        <v>0</v>
      </c>
      <c r="I70" s="42">
        <v>0</v>
      </c>
    </row>
    <row r="71" spans="1:9" s="5" customFormat="1" ht="20.25" hidden="1" customHeight="1" x14ac:dyDescent="0.25">
      <c r="A71" s="115"/>
      <c r="B71" s="118"/>
      <c r="C71" s="32" t="s">
        <v>2</v>
      </c>
      <c r="D71" s="35">
        <f t="shared" si="20"/>
        <v>0</v>
      </c>
      <c r="E71" s="41">
        <v>0</v>
      </c>
      <c r="F71" s="41">
        <v>0</v>
      </c>
      <c r="G71" s="41">
        <v>0</v>
      </c>
      <c r="H71" s="41">
        <v>0</v>
      </c>
      <c r="I71" s="42">
        <v>0</v>
      </c>
    </row>
    <row r="72" spans="1:9" s="5" customFormat="1" ht="20.25" hidden="1" customHeight="1" x14ac:dyDescent="0.25">
      <c r="A72" s="115"/>
      <c r="B72" s="118"/>
      <c r="C72" s="32" t="s">
        <v>13</v>
      </c>
      <c r="D72" s="35">
        <f t="shared" si="20"/>
        <v>0</v>
      </c>
      <c r="E72" s="41">
        <v>0</v>
      </c>
      <c r="F72" s="41">
        <v>0</v>
      </c>
      <c r="G72" s="41">
        <v>0</v>
      </c>
      <c r="H72" s="41">
        <v>0</v>
      </c>
      <c r="I72" s="42">
        <v>0</v>
      </c>
    </row>
    <row r="73" spans="1:9" s="5" customFormat="1" ht="20.25" hidden="1" customHeight="1" thickBot="1" x14ac:dyDescent="0.3">
      <c r="A73" s="116"/>
      <c r="B73" s="119"/>
      <c r="C73" s="33" t="s">
        <v>3</v>
      </c>
      <c r="D73" s="37">
        <f t="shared" si="20"/>
        <v>0</v>
      </c>
      <c r="E73" s="43"/>
      <c r="F73" s="43">
        <v>0</v>
      </c>
      <c r="G73" s="43">
        <v>0</v>
      </c>
      <c r="H73" s="43">
        <v>0</v>
      </c>
      <c r="I73" s="44">
        <v>0</v>
      </c>
    </row>
    <row r="74" spans="1:9" s="5" customFormat="1" ht="20.25" customHeight="1" thickBot="1" x14ac:dyDescent="0.3">
      <c r="A74" s="114" t="s">
        <v>53</v>
      </c>
      <c r="B74" s="117" t="s">
        <v>80</v>
      </c>
      <c r="C74" s="86" t="s">
        <v>21</v>
      </c>
      <c r="D74" s="72">
        <f t="shared" ref="D74:D80" si="21">E74+F74+G74+H74+I74</f>
        <v>0</v>
      </c>
      <c r="E74" s="72">
        <f>E75+E76+E77+E78</f>
        <v>0</v>
      </c>
      <c r="F74" s="72">
        <f>F75+F76+F77+F78</f>
        <v>0</v>
      </c>
      <c r="G74" s="72">
        <f>G75+G76+G77+G78</f>
        <v>0</v>
      </c>
      <c r="H74" s="72">
        <f>H75+H76+H77+H78</f>
        <v>0</v>
      </c>
      <c r="I74" s="73">
        <f>I75+I76+I77+I78</f>
        <v>0</v>
      </c>
    </row>
    <row r="75" spans="1:9" s="5" customFormat="1" ht="20.25" customHeight="1" x14ac:dyDescent="0.25">
      <c r="A75" s="115"/>
      <c r="B75" s="118"/>
      <c r="C75" s="31" t="s">
        <v>12</v>
      </c>
      <c r="D75" s="47">
        <f t="shared" si="21"/>
        <v>0</v>
      </c>
      <c r="E75" s="47">
        <v>0</v>
      </c>
      <c r="F75" s="47">
        <v>0</v>
      </c>
      <c r="G75" s="47">
        <v>0</v>
      </c>
      <c r="H75" s="47">
        <v>0</v>
      </c>
      <c r="I75" s="71">
        <v>0</v>
      </c>
    </row>
    <row r="76" spans="1:9" s="5" customFormat="1" ht="20.25" customHeight="1" x14ac:dyDescent="0.25">
      <c r="A76" s="115"/>
      <c r="B76" s="118"/>
      <c r="C76" s="32" t="s">
        <v>2</v>
      </c>
      <c r="D76" s="41">
        <f t="shared" si="21"/>
        <v>0</v>
      </c>
      <c r="E76" s="41">
        <v>0</v>
      </c>
      <c r="F76" s="41">
        <v>0</v>
      </c>
      <c r="G76" s="41">
        <v>0</v>
      </c>
      <c r="H76" s="41">
        <v>0</v>
      </c>
      <c r="I76" s="42">
        <v>0</v>
      </c>
    </row>
    <row r="77" spans="1:9" s="5" customFormat="1" ht="20.25" customHeight="1" x14ac:dyDescent="0.25">
      <c r="A77" s="115"/>
      <c r="B77" s="118"/>
      <c r="C77" s="32" t="s">
        <v>13</v>
      </c>
      <c r="D77" s="41">
        <f t="shared" si="21"/>
        <v>0</v>
      </c>
      <c r="E77" s="41">
        <v>0</v>
      </c>
      <c r="F77" s="41">
        <v>0</v>
      </c>
      <c r="G77" s="41">
        <v>0</v>
      </c>
      <c r="H77" s="41">
        <v>0</v>
      </c>
      <c r="I77" s="42">
        <v>0</v>
      </c>
    </row>
    <row r="78" spans="1:9" s="5" customFormat="1" ht="27" customHeight="1" thickBot="1" x14ac:dyDescent="0.3">
      <c r="A78" s="116"/>
      <c r="B78" s="119"/>
      <c r="C78" s="33" t="s">
        <v>3</v>
      </c>
      <c r="D78" s="43">
        <f t="shared" si="21"/>
        <v>0</v>
      </c>
      <c r="E78" s="43">
        <v>0</v>
      </c>
      <c r="F78" s="43">
        <v>0</v>
      </c>
      <c r="G78" s="43">
        <v>0</v>
      </c>
      <c r="H78" s="37">
        <v>0</v>
      </c>
      <c r="I78" s="44">
        <v>0</v>
      </c>
    </row>
    <row r="79" spans="1:9" s="5" customFormat="1" ht="20.25" customHeight="1" thickBot="1" x14ac:dyDescent="0.3">
      <c r="A79" s="114" t="s">
        <v>54</v>
      </c>
      <c r="B79" s="117" t="s">
        <v>116</v>
      </c>
      <c r="C79" s="86" t="s">
        <v>21</v>
      </c>
      <c r="D79" s="72">
        <f t="shared" si="21"/>
        <v>0</v>
      </c>
      <c r="E79" s="72">
        <f>E80+E81+E82+E83</f>
        <v>0</v>
      </c>
      <c r="F79" s="72">
        <f t="shared" ref="F79" si="22">F80+F81+F82+F83</f>
        <v>0</v>
      </c>
      <c r="G79" s="72">
        <f t="shared" ref="G79" si="23">G80+G81+G82+G83</f>
        <v>0</v>
      </c>
      <c r="H79" s="72">
        <f t="shared" ref="H79" si="24">H80+H81+H82+H83</f>
        <v>0</v>
      </c>
      <c r="I79" s="73">
        <f t="shared" ref="I79" si="25">I80+I81+I82+I83</f>
        <v>0</v>
      </c>
    </row>
    <row r="80" spans="1:9" s="5" customFormat="1" ht="20.25" customHeight="1" x14ac:dyDescent="0.25">
      <c r="A80" s="115"/>
      <c r="B80" s="118"/>
      <c r="C80" s="31" t="s">
        <v>12</v>
      </c>
      <c r="D80" s="47">
        <f t="shared" si="21"/>
        <v>0</v>
      </c>
      <c r="E80" s="47">
        <v>0</v>
      </c>
      <c r="F80" s="47">
        <v>0</v>
      </c>
      <c r="G80" s="47">
        <v>0</v>
      </c>
      <c r="H80" s="47">
        <v>0</v>
      </c>
      <c r="I80" s="71">
        <v>0</v>
      </c>
    </row>
    <row r="81" spans="1:9" s="5" customFormat="1" ht="20.25" customHeight="1" x14ac:dyDescent="0.25">
      <c r="A81" s="115"/>
      <c r="B81" s="118"/>
      <c r="C81" s="32" t="s">
        <v>2</v>
      </c>
      <c r="D81" s="41">
        <f t="shared" ref="D81" si="26">E81+F81+G81+H81+I81</f>
        <v>0</v>
      </c>
      <c r="E81" s="41">
        <v>0</v>
      </c>
      <c r="F81" s="41">
        <v>0</v>
      </c>
      <c r="G81" s="41">
        <v>0</v>
      </c>
      <c r="H81" s="41">
        <v>0</v>
      </c>
      <c r="I81" s="42">
        <v>0</v>
      </c>
    </row>
    <row r="82" spans="1:9" s="5" customFormat="1" ht="20.25" customHeight="1" x14ac:dyDescent="0.25">
      <c r="A82" s="115"/>
      <c r="B82" s="118"/>
      <c r="C82" s="32" t="s">
        <v>13</v>
      </c>
      <c r="D82" s="41">
        <f>E82+F82+G82+H82+I82</f>
        <v>0</v>
      </c>
      <c r="E82" s="41">
        <v>0</v>
      </c>
      <c r="F82" s="41">
        <v>0</v>
      </c>
      <c r="G82" s="41">
        <v>0</v>
      </c>
      <c r="H82" s="41">
        <v>0</v>
      </c>
      <c r="I82" s="42">
        <v>0</v>
      </c>
    </row>
    <row r="83" spans="1:9" s="5" customFormat="1" ht="20.25" customHeight="1" thickBot="1" x14ac:dyDescent="0.3">
      <c r="A83" s="116"/>
      <c r="B83" s="119"/>
      <c r="C83" s="33" t="s">
        <v>3</v>
      </c>
      <c r="D83" s="43">
        <f>E83+F83+G83+H83+I83</f>
        <v>0</v>
      </c>
      <c r="E83" s="43">
        <v>0</v>
      </c>
      <c r="F83" s="43">
        <v>0</v>
      </c>
      <c r="G83" s="43">
        <v>0</v>
      </c>
      <c r="H83" s="37">
        <v>0</v>
      </c>
      <c r="I83" s="44">
        <v>0</v>
      </c>
    </row>
    <row r="84" spans="1:9" s="5" customFormat="1" ht="20.25" customHeight="1" thickBot="1" x14ac:dyDescent="0.3">
      <c r="A84" s="114" t="s">
        <v>55</v>
      </c>
      <c r="B84" s="117" t="s">
        <v>123</v>
      </c>
      <c r="C84" s="86" t="s">
        <v>21</v>
      </c>
      <c r="D84" s="72">
        <f>E84+F84+G84+H84+I84</f>
        <v>0</v>
      </c>
      <c r="E84" s="72">
        <f>E85+E86+E87+E88</f>
        <v>0</v>
      </c>
      <c r="F84" s="72">
        <f t="shared" ref="F84" si="27">F85+F86+F87+F88</f>
        <v>0</v>
      </c>
      <c r="G84" s="72">
        <f t="shared" ref="G84" si="28">G85+G86+G87+G88</f>
        <v>0</v>
      </c>
      <c r="H84" s="72">
        <f t="shared" ref="H84" si="29">H85+H86+H87+H88</f>
        <v>0</v>
      </c>
      <c r="I84" s="73">
        <f t="shared" ref="I84" si="30">I85+I86+I87+I88</f>
        <v>0</v>
      </c>
    </row>
    <row r="85" spans="1:9" s="5" customFormat="1" ht="20.25" customHeight="1" x14ac:dyDescent="0.25">
      <c r="A85" s="115"/>
      <c r="B85" s="118"/>
      <c r="C85" s="31" t="s">
        <v>12</v>
      </c>
      <c r="D85" s="47">
        <f>E85+F85+G85+H85+I85</f>
        <v>0</v>
      </c>
      <c r="E85" s="47">
        <v>0</v>
      </c>
      <c r="F85" s="47">
        <v>0</v>
      </c>
      <c r="G85" s="47">
        <v>0</v>
      </c>
      <c r="H85" s="47">
        <v>0</v>
      </c>
      <c r="I85" s="71">
        <v>0</v>
      </c>
    </row>
    <row r="86" spans="1:9" s="5" customFormat="1" ht="20.25" customHeight="1" x14ac:dyDescent="0.25">
      <c r="A86" s="115"/>
      <c r="B86" s="118"/>
      <c r="C86" s="32" t="s">
        <v>2</v>
      </c>
      <c r="D86" s="41">
        <f>E86+F86+G86+H86+I86</f>
        <v>0</v>
      </c>
      <c r="E86" s="41">
        <v>0</v>
      </c>
      <c r="F86" s="41">
        <v>0</v>
      </c>
      <c r="G86" s="41">
        <v>0</v>
      </c>
      <c r="H86" s="41">
        <v>0</v>
      </c>
      <c r="I86" s="42">
        <v>0</v>
      </c>
    </row>
    <row r="87" spans="1:9" s="5" customFormat="1" ht="20.25" customHeight="1" x14ac:dyDescent="0.25">
      <c r="A87" s="115"/>
      <c r="B87" s="118"/>
      <c r="C87" s="32" t="s">
        <v>13</v>
      </c>
      <c r="D87" s="41">
        <f t="shared" ref="D87" si="31">E87+F87+G87+H87+I87</f>
        <v>0</v>
      </c>
      <c r="E87" s="41">
        <v>0</v>
      </c>
      <c r="F87" s="41">
        <v>0</v>
      </c>
      <c r="G87" s="41">
        <v>0</v>
      </c>
      <c r="H87" s="41">
        <v>0</v>
      </c>
      <c r="I87" s="42">
        <v>0</v>
      </c>
    </row>
    <row r="88" spans="1:9" s="5" customFormat="1" ht="26.25" customHeight="1" thickBot="1" x14ac:dyDescent="0.3">
      <c r="A88" s="116"/>
      <c r="B88" s="119"/>
      <c r="C88" s="33" t="s">
        <v>3</v>
      </c>
      <c r="D88" s="43">
        <f>E88+F88+G88+H88+I88</f>
        <v>0</v>
      </c>
      <c r="E88" s="43">
        <v>0</v>
      </c>
      <c r="F88" s="43">
        <v>0</v>
      </c>
      <c r="G88" s="43">
        <v>0</v>
      </c>
      <c r="H88" s="37">
        <v>0</v>
      </c>
      <c r="I88" s="44">
        <v>0</v>
      </c>
    </row>
    <row r="89" spans="1:9" s="5" customFormat="1" ht="20.25" customHeight="1" thickBot="1" x14ac:dyDescent="0.3">
      <c r="A89" s="114" t="s">
        <v>56</v>
      </c>
      <c r="B89" s="117" t="s">
        <v>117</v>
      </c>
      <c r="C89" s="86" t="s">
        <v>21</v>
      </c>
      <c r="D89" s="72">
        <f>E89+F89+G89+H89+I89</f>
        <v>20000</v>
      </c>
      <c r="E89" s="72">
        <f>E90+E91+E92+E93</f>
        <v>0</v>
      </c>
      <c r="F89" s="72">
        <f t="shared" ref="F89" si="32">F90+F91+F92+F93</f>
        <v>0</v>
      </c>
      <c r="G89" s="72">
        <f t="shared" ref="G89" si="33">G90+G91+G92+G93</f>
        <v>0</v>
      </c>
      <c r="H89" s="72">
        <f t="shared" ref="H89" si="34">H90+H91+H92+H93</f>
        <v>0</v>
      </c>
      <c r="I89" s="73">
        <f t="shared" ref="I89" si="35">I90+I91+I92+I93</f>
        <v>20000</v>
      </c>
    </row>
    <row r="90" spans="1:9" s="5" customFormat="1" ht="20.25" customHeight="1" x14ac:dyDescent="0.25">
      <c r="A90" s="115"/>
      <c r="B90" s="118"/>
      <c r="C90" s="31" t="s">
        <v>12</v>
      </c>
      <c r="D90" s="47">
        <f>E90+F90+G90+H90+I90</f>
        <v>0</v>
      </c>
      <c r="E90" s="47">
        <v>0</v>
      </c>
      <c r="F90" s="47">
        <v>0</v>
      </c>
      <c r="G90" s="47">
        <v>0</v>
      </c>
      <c r="H90" s="47">
        <v>0</v>
      </c>
      <c r="I90" s="71">
        <v>0</v>
      </c>
    </row>
    <row r="91" spans="1:9" s="5" customFormat="1" ht="20.25" customHeight="1" x14ac:dyDescent="0.25">
      <c r="A91" s="115"/>
      <c r="B91" s="118"/>
      <c r="C91" s="32" t="s">
        <v>2</v>
      </c>
      <c r="D91" s="41">
        <f>E91+F91+G91+H91+I91</f>
        <v>0</v>
      </c>
      <c r="E91" s="41">
        <v>0</v>
      </c>
      <c r="F91" s="41">
        <v>0</v>
      </c>
      <c r="G91" s="41">
        <v>0</v>
      </c>
      <c r="H91" s="41">
        <v>0</v>
      </c>
      <c r="I91" s="42">
        <v>0</v>
      </c>
    </row>
    <row r="92" spans="1:9" s="5" customFormat="1" ht="20.25" customHeight="1" x14ac:dyDescent="0.25">
      <c r="A92" s="115"/>
      <c r="B92" s="118"/>
      <c r="C92" s="32" t="s">
        <v>13</v>
      </c>
      <c r="D92" s="41">
        <f t="shared" ref="D92" si="36">E92+F92+G92+H92+I92</f>
        <v>0</v>
      </c>
      <c r="E92" s="41">
        <v>0</v>
      </c>
      <c r="F92" s="41">
        <v>0</v>
      </c>
      <c r="G92" s="41">
        <v>0</v>
      </c>
      <c r="H92" s="41">
        <v>0</v>
      </c>
      <c r="I92" s="42">
        <v>0</v>
      </c>
    </row>
    <row r="93" spans="1:9" s="5" customFormat="1" ht="28.5" customHeight="1" thickBot="1" x14ac:dyDescent="0.3">
      <c r="A93" s="116"/>
      <c r="B93" s="119"/>
      <c r="C93" s="33" t="s">
        <v>3</v>
      </c>
      <c r="D93" s="43">
        <f>E93+F93+G93+H93+I93</f>
        <v>20000</v>
      </c>
      <c r="E93" s="43">
        <v>0</v>
      </c>
      <c r="F93" s="43">
        <v>0</v>
      </c>
      <c r="G93" s="43">
        <v>0</v>
      </c>
      <c r="H93" s="37">
        <v>0</v>
      </c>
      <c r="I93" s="44">
        <v>20000</v>
      </c>
    </row>
    <row r="94" spans="1:9" s="5" customFormat="1" ht="20.25" customHeight="1" thickBot="1" x14ac:dyDescent="0.3">
      <c r="A94" s="114" t="s">
        <v>57</v>
      </c>
      <c r="B94" s="117" t="s">
        <v>81</v>
      </c>
      <c r="C94" s="86" t="s">
        <v>21</v>
      </c>
      <c r="D94" s="72">
        <f>E94+F94+G94+H94+I94</f>
        <v>56400</v>
      </c>
      <c r="E94" s="72">
        <f>E95+E96+E97+E98</f>
        <v>39480</v>
      </c>
      <c r="F94" s="72">
        <f>F95+F96+F97+F98</f>
        <v>16920</v>
      </c>
      <c r="G94" s="72">
        <f t="shared" ref="G94" si="37">G95+G96+G97+G98</f>
        <v>0</v>
      </c>
      <c r="H94" s="72">
        <f t="shared" ref="H94" si="38">H95+H96+H97+H98</f>
        <v>0</v>
      </c>
      <c r="I94" s="73">
        <f t="shared" ref="I94" si="39">I95+I96+I97+I98</f>
        <v>0</v>
      </c>
    </row>
    <row r="95" spans="1:9" s="5" customFormat="1" ht="20.25" customHeight="1" x14ac:dyDescent="0.25">
      <c r="A95" s="115"/>
      <c r="B95" s="118"/>
      <c r="C95" s="31" t="s">
        <v>12</v>
      </c>
      <c r="D95" s="47">
        <f>E95+F95+G95+H95+I95</f>
        <v>0</v>
      </c>
      <c r="E95" s="47">
        <v>0</v>
      </c>
      <c r="F95" s="47">
        <v>0</v>
      </c>
      <c r="G95" s="47">
        <v>0</v>
      </c>
      <c r="H95" s="47">
        <v>0</v>
      </c>
      <c r="I95" s="71">
        <v>0</v>
      </c>
    </row>
    <row r="96" spans="1:9" s="5" customFormat="1" ht="20.25" customHeight="1" x14ac:dyDescent="0.25">
      <c r="A96" s="115"/>
      <c r="B96" s="118"/>
      <c r="C96" s="32" t="s">
        <v>2</v>
      </c>
      <c r="D96" s="41">
        <f>E96+F96+G96+H96+I96</f>
        <v>0</v>
      </c>
      <c r="E96" s="41">
        <v>0</v>
      </c>
      <c r="F96" s="41">
        <v>0</v>
      </c>
      <c r="G96" s="41">
        <v>0</v>
      </c>
      <c r="H96" s="41">
        <v>0</v>
      </c>
      <c r="I96" s="42">
        <v>0</v>
      </c>
    </row>
    <row r="97" spans="1:9" s="5" customFormat="1" ht="20.25" customHeight="1" x14ac:dyDescent="0.25">
      <c r="A97" s="115"/>
      <c r="B97" s="118"/>
      <c r="C97" s="32" t="s">
        <v>13</v>
      </c>
      <c r="D97" s="41">
        <f t="shared" ref="D97" si="40">E97+F97+G97+H97+I97</f>
        <v>0</v>
      </c>
      <c r="E97" s="41">
        <v>0</v>
      </c>
      <c r="F97" s="41">
        <v>0</v>
      </c>
      <c r="G97" s="41">
        <v>0</v>
      </c>
      <c r="H97" s="41">
        <v>0</v>
      </c>
      <c r="I97" s="42">
        <v>0</v>
      </c>
    </row>
    <row r="98" spans="1:9" s="5" customFormat="1" ht="20.25" customHeight="1" thickBot="1" x14ac:dyDescent="0.3">
      <c r="A98" s="116"/>
      <c r="B98" s="119"/>
      <c r="C98" s="33" t="s">
        <v>3</v>
      </c>
      <c r="D98" s="43">
        <f>E98+F98+G98+H98+I98</f>
        <v>56400</v>
      </c>
      <c r="E98" s="43">
        <v>39480</v>
      </c>
      <c r="F98" s="43">
        <v>16920</v>
      </c>
      <c r="G98" s="43">
        <v>0</v>
      </c>
      <c r="H98" s="43">
        <v>0</v>
      </c>
      <c r="I98" s="44">
        <v>0</v>
      </c>
    </row>
    <row r="99" spans="1:9" s="5" customFormat="1" ht="20.25" customHeight="1" thickBot="1" x14ac:dyDescent="0.3">
      <c r="A99" s="114" t="s">
        <v>58</v>
      </c>
      <c r="B99" s="117" t="s">
        <v>60</v>
      </c>
      <c r="C99" s="86" t="s">
        <v>21</v>
      </c>
      <c r="D99" s="72">
        <f>E99+F99+G99+H99+I99</f>
        <v>0</v>
      </c>
      <c r="E99" s="72">
        <f>E100+E101+E102+E103</f>
        <v>0</v>
      </c>
      <c r="F99" s="72">
        <f t="shared" ref="F99" si="41">F100+F101+F102+F103</f>
        <v>0</v>
      </c>
      <c r="G99" s="72">
        <f t="shared" ref="G99" si="42">G100+G101+G102+G103</f>
        <v>0</v>
      </c>
      <c r="H99" s="72">
        <f t="shared" ref="H99" si="43">H100+H101+H102+H103</f>
        <v>0</v>
      </c>
      <c r="I99" s="73">
        <f t="shared" ref="I99" si="44">I100+I101+I102+I103</f>
        <v>0</v>
      </c>
    </row>
    <row r="100" spans="1:9" s="5" customFormat="1" ht="20.25" customHeight="1" x14ac:dyDescent="0.25">
      <c r="A100" s="115"/>
      <c r="B100" s="118"/>
      <c r="C100" s="31" t="s">
        <v>12</v>
      </c>
      <c r="D100" s="47">
        <f>E100+F100+G100+H100+I100</f>
        <v>0</v>
      </c>
      <c r="E100" s="47">
        <v>0</v>
      </c>
      <c r="F100" s="47">
        <v>0</v>
      </c>
      <c r="G100" s="47">
        <v>0</v>
      </c>
      <c r="H100" s="47">
        <v>0</v>
      </c>
      <c r="I100" s="71">
        <v>0</v>
      </c>
    </row>
    <row r="101" spans="1:9" s="5" customFormat="1" ht="20.25" customHeight="1" x14ac:dyDescent="0.25">
      <c r="A101" s="115"/>
      <c r="B101" s="118"/>
      <c r="C101" s="32" t="s">
        <v>2</v>
      </c>
      <c r="D101" s="41">
        <f>E101+F101+G101+H101+I101</f>
        <v>0</v>
      </c>
      <c r="E101" s="41">
        <v>0</v>
      </c>
      <c r="F101" s="41">
        <v>0</v>
      </c>
      <c r="G101" s="41">
        <v>0</v>
      </c>
      <c r="H101" s="41">
        <v>0</v>
      </c>
      <c r="I101" s="42">
        <v>0</v>
      </c>
    </row>
    <row r="102" spans="1:9" s="5" customFormat="1" ht="20.25" customHeight="1" x14ac:dyDescent="0.25">
      <c r="A102" s="115"/>
      <c r="B102" s="118"/>
      <c r="C102" s="32" t="s">
        <v>13</v>
      </c>
      <c r="D102" s="41">
        <f t="shared" ref="D102" si="45">E102+F102+G102+H102+I102</f>
        <v>0</v>
      </c>
      <c r="E102" s="41">
        <v>0</v>
      </c>
      <c r="F102" s="41">
        <v>0</v>
      </c>
      <c r="G102" s="41">
        <v>0</v>
      </c>
      <c r="H102" s="41">
        <v>0</v>
      </c>
      <c r="I102" s="42">
        <v>0</v>
      </c>
    </row>
    <row r="103" spans="1:9" s="5" customFormat="1" ht="27.75" customHeight="1" thickBot="1" x14ac:dyDescent="0.3">
      <c r="A103" s="116"/>
      <c r="B103" s="119"/>
      <c r="C103" s="33" t="s">
        <v>3</v>
      </c>
      <c r="D103" s="43">
        <f t="shared" ref="D103:D111" si="46">E103+F103+G103+H103+I103</f>
        <v>0</v>
      </c>
      <c r="E103" s="43">
        <v>0</v>
      </c>
      <c r="F103" s="43">
        <v>0</v>
      </c>
      <c r="G103" s="43">
        <v>0</v>
      </c>
      <c r="H103" s="37">
        <v>0</v>
      </c>
      <c r="I103" s="44">
        <v>0</v>
      </c>
    </row>
    <row r="104" spans="1:9" s="5" customFormat="1" ht="20.25" customHeight="1" thickBot="1" x14ac:dyDescent="0.3">
      <c r="A104" s="114" t="s">
        <v>59</v>
      </c>
      <c r="B104" s="117" t="s">
        <v>118</v>
      </c>
      <c r="C104" s="86" t="s">
        <v>21</v>
      </c>
      <c r="D104" s="72">
        <f t="shared" si="46"/>
        <v>0</v>
      </c>
      <c r="E104" s="72">
        <f>E105+E106+E107+E108</f>
        <v>0</v>
      </c>
      <c r="F104" s="72">
        <f t="shared" ref="F104" si="47">F105+F106+F107+F108</f>
        <v>0</v>
      </c>
      <c r="G104" s="72">
        <f t="shared" ref="G104" si="48">G105+G106+G107+G108</f>
        <v>0</v>
      </c>
      <c r="H104" s="72">
        <f t="shared" ref="H104" si="49">H105+H106+H107+H108</f>
        <v>0</v>
      </c>
      <c r="I104" s="73">
        <f t="shared" ref="I104" si="50">I105+I106+I107+I108</f>
        <v>0</v>
      </c>
    </row>
    <row r="105" spans="1:9" s="5" customFormat="1" ht="20.25" customHeight="1" x14ac:dyDescent="0.25">
      <c r="A105" s="115"/>
      <c r="B105" s="118"/>
      <c r="C105" s="31" t="s">
        <v>12</v>
      </c>
      <c r="D105" s="47">
        <f t="shared" si="46"/>
        <v>0</v>
      </c>
      <c r="E105" s="47">
        <v>0</v>
      </c>
      <c r="F105" s="47">
        <v>0</v>
      </c>
      <c r="G105" s="47">
        <v>0</v>
      </c>
      <c r="H105" s="47">
        <v>0</v>
      </c>
      <c r="I105" s="71">
        <v>0</v>
      </c>
    </row>
    <row r="106" spans="1:9" s="5" customFormat="1" ht="20.25" customHeight="1" x14ac:dyDescent="0.25">
      <c r="A106" s="115"/>
      <c r="B106" s="118"/>
      <c r="C106" s="32" t="s">
        <v>2</v>
      </c>
      <c r="D106" s="41">
        <f t="shared" si="46"/>
        <v>0</v>
      </c>
      <c r="E106" s="41">
        <v>0</v>
      </c>
      <c r="F106" s="41">
        <v>0</v>
      </c>
      <c r="G106" s="41">
        <v>0</v>
      </c>
      <c r="H106" s="41">
        <v>0</v>
      </c>
      <c r="I106" s="42">
        <v>0</v>
      </c>
    </row>
    <row r="107" spans="1:9" s="5" customFormat="1" ht="20.25" customHeight="1" x14ac:dyDescent="0.25">
      <c r="A107" s="115"/>
      <c r="B107" s="118"/>
      <c r="C107" s="32" t="s">
        <v>13</v>
      </c>
      <c r="D107" s="41">
        <f t="shared" si="46"/>
        <v>0</v>
      </c>
      <c r="E107" s="41">
        <v>0</v>
      </c>
      <c r="F107" s="41">
        <v>0</v>
      </c>
      <c r="G107" s="41">
        <v>0</v>
      </c>
      <c r="H107" s="41">
        <v>0</v>
      </c>
      <c r="I107" s="42">
        <v>0</v>
      </c>
    </row>
    <row r="108" spans="1:9" s="5" customFormat="1" ht="20.25" customHeight="1" thickBot="1" x14ac:dyDescent="0.3">
      <c r="A108" s="116"/>
      <c r="B108" s="119"/>
      <c r="C108" s="33" t="s">
        <v>3</v>
      </c>
      <c r="D108" s="43">
        <f t="shared" si="46"/>
        <v>0</v>
      </c>
      <c r="E108" s="43">
        <v>0</v>
      </c>
      <c r="F108" s="43">
        <v>0</v>
      </c>
      <c r="G108" s="43">
        <v>0</v>
      </c>
      <c r="H108" s="37">
        <v>0</v>
      </c>
      <c r="I108" s="44">
        <v>0</v>
      </c>
    </row>
    <row r="109" spans="1:9" s="5" customFormat="1" ht="20.25" customHeight="1" thickBot="1" x14ac:dyDescent="0.3">
      <c r="A109" s="114" t="s">
        <v>61</v>
      </c>
      <c r="B109" s="117" t="s">
        <v>62</v>
      </c>
      <c r="C109" s="86" t="s">
        <v>21</v>
      </c>
      <c r="D109" s="72">
        <f t="shared" si="46"/>
        <v>0</v>
      </c>
      <c r="E109" s="72">
        <f>E110+E111+E112+E113</f>
        <v>0</v>
      </c>
      <c r="F109" s="72">
        <f t="shared" ref="F109" si="51">F110+F111+F112+F113</f>
        <v>0</v>
      </c>
      <c r="G109" s="72">
        <f t="shared" ref="G109" si="52">G110+G111+G112+G113</f>
        <v>0</v>
      </c>
      <c r="H109" s="72">
        <f t="shared" ref="H109" si="53">H110+H111+H112+H113</f>
        <v>0</v>
      </c>
      <c r="I109" s="73">
        <f t="shared" ref="I109" si="54">I110+I111+I112+I113</f>
        <v>0</v>
      </c>
    </row>
    <row r="110" spans="1:9" s="5" customFormat="1" ht="20.25" customHeight="1" x14ac:dyDescent="0.25">
      <c r="A110" s="115"/>
      <c r="B110" s="118"/>
      <c r="C110" s="31" t="s">
        <v>12</v>
      </c>
      <c r="D110" s="47">
        <f t="shared" si="46"/>
        <v>0</v>
      </c>
      <c r="E110" s="47">
        <v>0</v>
      </c>
      <c r="F110" s="47">
        <v>0</v>
      </c>
      <c r="G110" s="47">
        <v>0</v>
      </c>
      <c r="H110" s="47">
        <v>0</v>
      </c>
      <c r="I110" s="71">
        <v>0</v>
      </c>
    </row>
    <row r="111" spans="1:9" s="5" customFormat="1" ht="20.25" customHeight="1" x14ac:dyDescent="0.25">
      <c r="A111" s="115"/>
      <c r="B111" s="118"/>
      <c r="C111" s="32" t="s">
        <v>2</v>
      </c>
      <c r="D111" s="41">
        <f t="shared" si="46"/>
        <v>0</v>
      </c>
      <c r="E111" s="41">
        <v>0</v>
      </c>
      <c r="F111" s="41">
        <v>0</v>
      </c>
      <c r="G111" s="41">
        <v>0</v>
      </c>
      <c r="H111" s="41">
        <v>0</v>
      </c>
      <c r="I111" s="42">
        <v>0</v>
      </c>
    </row>
    <row r="112" spans="1:9" s="5" customFormat="1" ht="20.25" customHeight="1" x14ac:dyDescent="0.25">
      <c r="A112" s="115"/>
      <c r="B112" s="118"/>
      <c r="C112" s="32" t="s">
        <v>13</v>
      </c>
      <c r="D112" s="41">
        <f t="shared" ref="D112" si="55">E112+F112+G112+H112+I112</f>
        <v>0</v>
      </c>
      <c r="E112" s="41">
        <v>0</v>
      </c>
      <c r="F112" s="41">
        <v>0</v>
      </c>
      <c r="G112" s="41">
        <v>0</v>
      </c>
      <c r="H112" s="41">
        <v>0</v>
      </c>
      <c r="I112" s="42">
        <v>0</v>
      </c>
    </row>
    <row r="113" spans="1:9" s="5" customFormat="1" ht="20.25" customHeight="1" thickBot="1" x14ac:dyDescent="0.3">
      <c r="A113" s="116"/>
      <c r="B113" s="119"/>
      <c r="C113" s="33" t="s">
        <v>3</v>
      </c>
      <c r="D113" s="43">
        <f>E113+F113+G113+H113+I113</f>
        <v>0</v>
      </c>
      <c r="E113" s="43">
        <v>0</v>
      </c>
      <c r="F113" s="43">
        <v>0</v>
      </c>
      <c r="G113" s="43">
        <v>0</v>
      </c>
      <c r="H113" s="37">
        <v>0</v>
      </c>
      <c r="I113" s="44">
        <v>0</v>
      </c>
    </row>
    <row r="114" spans="1:9" s="5" customFormat="1" ht="20.25" customHeight="1" thickBot="1" x14ac:dyDescent="0.3">
      <c r="A114" s="114" t="s">
        <v>63</v>
      </c>
      <c r="B114" s="117" t="s">
        <v>119</v>
      </c>
      <c r="C114" s="86" t="s">
        <v>21</v>
      </c>
      <c r="D114" s="72">
        <f>E114+F114+G114+H114+I114</f>
        <v>0</v>
      </c>
      <c r="E114" s="72">
        <f>E115+E116+E117+E118</f>
        <v>0</v>
      </c>
      <c r="F114" s="72">
        <f t="shared" ref="F114" si="56">F115+F116+F117+F118</f>
        <v>0</v>
      </c>
      <c r="G114" s="72">
        <f t="shared" ref="G114" si="57">G115+G116+G117+G118</f>
        <v>0</v>
      </c>
      <c r="H114" s="72">
        <f t="shared" ref="H114" si="58">H115+H116+H117+H118</f>
        <v>0</v>
      </c>
      <c r="I114" s="73">
        <f t="shared" ref="I114" si="59">I115+I116+I117+I118</f>
        <v>0</v>
      </c>
    </row>
    <row r="115" spans="1:9" s="5" customFormat="1" ht="20.25" customHeight="1" x14ac:dyDescent="0.25">
      <c r="A115" s="115"/>
      <c r="B115" s="118"/>
      <c r="C115" s="31" t="s">
        <v>12</v>
      </c>
      <c r="D115" s="47">
        <f>E115+F115+G115+H115+I115</f>
        <v>0</v>
      </c>
      <c r="E115" s="47">
        <v>0</v>
      </c>
      <c r="F115" s="47">
        <v>0</v>
      </c>
      <c r="G115" s="47">
        <v>0</v>
      </c>
      <c r="H115" s="47">
        <v>0</v>
      </c>
      <c r="I115" s="71">
        <v>0</v>
      </c>
    </row>
    <row r="116" spans="1:9" s="5" customFormat="1" ht="20.25" customHeight="1" x14ac:dyDescent="0.25">
      <c r="A116" s="115"/>
      <c r="B116" s="118"/>
      <c r="C116" s="32" t="s">
        <v>2</v>
      </c>
      <c r="D116" s="41">
        <f t="shared" ref="D116:D118" si="60">E116+F116+G116+H116+I116</f>
        <v>0</v>
      </c>
      <c r="E116" s="41">
        <v>0</v>
      </c>
      <c r="F116" s="41">
        <v>0</v>
      </c>
      <c r="G116" s="41">
        <v>0</v>
      </c>
      <c r="H116" s="41">
        <v>0</v>
      </c>
      <c r="I116" s="42">
        <v>0</v>
      </c>
    </row>
    <row r="117" spans="1:9" s="5" customFormat="1" ht="20.25" customHeight="1" x14ac:dyDescent="0.25">
      <c r="A117" s="115"/>
      <c r="B117" s="118"/>
      <c r="C117" s="32" t="s">
        <v>13</v>
      </c>
      <c r="D117" s="41">
        <f t="shared" si="60"/>
        <v>0</v>
      </c>
      <c r="E117" s="41">
        <v>0</v>
      </c>
      <c r="F117" s="41">
        <v>0</v>
      </c>
      <c r="G117" s="41">
        <v>0</v>
      </c>
      <c r="H117" s="41">
        <v>0</v>
      </c>
      <c r="I117" s="42">
        <v>0</v>
      </c>
    </row>
    <row r="118" spans="1:9" s="5" customFormat="1" ht="29.25" customHeight="1" thickBot="1" x14ac:dyDescent="0.3">
      <c r="A118" s="116"/>
      <c r="B118" s="119"/>
      <c r="C118" s="33" t="s">
        <v>3</v>
      </c>
      <c r="D118" s="43">
        <f t="shared" si="60"/>
        <v>0</v>
      </c>
      <c r="E118" s="43">
        <v>0</v>
      </c>
      <c r="F118" s="43">
        <v>0</v>
      </c>
      <c r="G118" s="43">
        <v>0</v>
      </c>
      <c r="H118" s="37">
        <v>0</v>
      </c>
      <c r="I118" s="44">
        <v>0</v>
      </c>
    </row>
    <row r="119" spans="1:9" s="5" customFormat="1" ht="20.25" customHeight="1" thickBot="1" x14ac:dyDescent="0.3">
      <c r="A119" s="114" t="s">
        <v>64</v>
      </c>
      <c r="B119" s="117" t="s">
        <v>65</v>
      </c>
      <c r="C119" s="86" t="s">
        <v>21</v>
      </c>
      <c r="D119" s="72">
        <f>E119+F119+G119+H119+I119</f>
        <v>0</v>
      </c>
      <c r="E119" s="72">
        <f>E120+E121+E122+E123</f>
        <v>0</v>
      </c>
      <c r="F119" s="72">
        <f t="shared" ref="F119" si="61">F120+F121+F122+F123</f>
        <v>0</v>
      </c>
      <c r="G119" s="72">
        <f t="shared" ref="G119" si="62">G120+G121+G122+G123</f>
        <v>0</v>
      </c>
      <c r="H119" s="72">
        <f>H120+H121+H122+H123</f>
        <v>0</v>
      </c>
      <c r="I119" s="73">
        <f t="shared" ref="I119" si="63">I120+I121+I122+I123</f>
        <v>0</v>
      </c>
    </row>
    <row r="120" spans="1:9" s="5" customFormat="1" ht="20.25" customHeight="1" x14ac:dyDescent="0.25">
      <c r="A120" s="115"/>
      <c r="B120" s="118"/>
      <c r="C120" s="31" t="s">
        <v>12</v>
      </c>
      <c r="D120" s="47">
        <f>E120+F120+G120+H120+I120</f>
        <v>0</v>
      </c>
      <c r="E120" s="47">
        <v>0</v>
      </c>
      <c r="F120" s="47">
        <v>0</v>
      </c>
      <c r="G120" s="47">
        <v>0</v>
      </c>
      <c r="H120" s="47">
        <v>0</v>
      </c>
      <c r="I120" s="71">
        <v>0</v>
      </c>
    </row>
    <row r="121" spans="1:9" s="5" customFormat="1" ht="20.25" customHeight="1" x14ac:dyDescent="0.25">
      <c r="A121" s="115"/>
      <c r="B121" s="118"/>
      <c r="C121" s="32" t="s">
        <v>2</v>
      </c>
      <c r="D121" s="41">
        <f t="shared" ref="D121:D122" si="64">E121+F121+G121+H121+I121</f>
        <v>0</v>
      </c>
      <c r="E121" s="41">
        <v>0</v>
      </c>
      <c r="F121" s="41">
        <v>0</v>
      </c>
      <c r="G121" s="41">
        <v>0</v>
      </c>
      <c r="H121" s="41">
        <v>0</v>
      </c>
      <c r="I121" s="42">
        <v>0</v>
      </c>
    </row>
    <row r="122" spans="1:9" s="5" customFormat="1" ht="20.25" customHeight="1" x14ac:dyDescent="0.25">
      <c r="A122" s="115"/>
      <c r="B122" s="118"/>
      <c r="C122" s="32" t="s">
        <v>13</v>
      </c>
      <c r="D122" s="41">
        <f t="shared" si="64"/>
        <v>0</v>
      </c>
      <c r="E122" s="41">
        <v>0</v>
      </c>
      <c r="F122" s="41">
        <v>0</v>
      </c>
      <c r="G122" s="41">
        <v>0</v>
      </c>
      <c r="H122" s="41">
        <v>0</v>
      </c>
      <c r="I122" s="42">
        <v>0</v>
      </c>
    </row>
    <row r="123" spans="1:9" s="5" customFormat="1" ht="28.5" customHeight="1" thickBot="1" x14ac:dyDescent="0.3">
      <c r="A123" s="116"/>
      <c r="B123" s="119"/>
      <c r="C123" s="33" t="s">
        <v>3</v>
      </c>
      <c r="D123" s="43">
        <f>E123+F123+G123+H123+I123</f>
        <v>0</v>
      </c>
      <c r="E123" s="43">
        <v>0</v>
      </c>
      <c r="F123" s="43">
        <v>0</v>
      </c>
      <c r="G123" s="43">
        <v>0</v>
      </c>
      <c r="H123" s="37">
        <v>0</v>
      </c>
      <c r="I123" s="44">
        <v>0</v>
      </c>
    </row>
    <row r="124" spans="1:9" s="5" customFormat="1" ht="20.25" customHeight="1" thickBot="1" x14ac:dyDescent="0.3">
      <c r="A124" s="114" t="s">
        <v>66</v>
      </c>
      <c r="B124" s="117" t="s">
        <v>67</v>
      </c>
      <c r="C124" s="86" t="s">
        <v>21</v>
      </c>
      <c r="D124" s="72">
        <f>E124+F124+G124+H124+I124</f>
        <v>30000</v>
      </c>
      <c r="E124" s="72">
        <f>E125+E126+E127+E128</f>
        <v>0</v>
      </c>
      <c r="F124" s="72">
        <f t="shared" ref="F124" si="65">F125+F126+F127+F128</f>
        <v>0</v>
      </c>
      <c r="G124" s="72">
        <f t="shared" ref="G124" si="66">G125+G126+G127+G128</f>
        <v>0</v>
      </c>
      <c r="H124" s="72">
        <f t="shared" ref="H124" si="67">H125+H126+H127+H128</f>
        <v>0</v>
      </c>
      <c r="I124" s="73">
        <f>I125+I126+I127+I128</f>
        <v>30000</v>
      </c>
    </row>
    <row r="125" spans="1:9" s="5" customFormat="1" ht="20.25" customHeight="1" x14ac:dyDescent="0.25">
      <c r="A125" s="115"/>
      <c r="B125" s="118"/>
      <c r="C125" s="31" t="s">
        <v>12</v>
      </c>
      <c r="D125" s="47">
        <f>E125+F125+G125+H125+I125</f>
        <v>0</v>
      </c>
      <c r="E125" s="47">
        <v>0</v>
      </c>
      <c r="F125" s="47">
        <v>0</v>
      </c>
      <c r="G125" s="47">
        <v>0</v>
      </c>
      <c r="H125" s="47">
        <v>0</v>
      </c>
      <c r="I125" s="71">
        <v>0</v>
      </c>
    </row>
    <row r="126" spans="1:9" s="5" customFormat="1" ht="20.25" customHeight="1" x14ac:dyDescent="0.25">
      <c r="A126" s="115"/>
      <c r="B126" s="118"/>
      <c r="C126" s="32" t="s">
        <v>2</v>
      </c>
      <c r="D126" s="41">
        <f t="shared" ref="D126:D127" si="68">E126+F126+G126+H126+I126</f>
        <v>0</v>
      </c>
      <c r="E126" s="41">
        <v>0</v>
      </c>
      <c r="F126" s="41">
        <v>0</v>
      </c>
      <c r="G126" s="41">
        <v>0</v>
      </c>
      <c r="H126" s="41">
        <v>0</v>
      </c>
      <c r="I126" s="42">
        <v>0</v>
      </c>
    </row>
    <row r="127" spans="1:9" s="5" customFormat="1" ht="20.25" customHeight="1" x14ac:dyDescent="0.25">
      <c r="A127" s="115"/>
      <c r="B127" s="118"/>
      <c r="C127" s="32" t="s">
        <v>13</v>
      </c>
      <c r="D127" s="41">
        <f t="shared" si="68"/>
        <v>0</v>
      </c>
      <c r="E127" s="41">
        <v>0</v>
      </c>
      <c r="F127" s="41">
        <v>0</v>
      </c>
      <c r="G127" s="41">
        <v>0</v>
      </c>
      <c r="H127" s="41">
        <v>0</v>
      </c>
      <c r="I127" s="42">
        <v>0</v>
      </c>
    </row>
    <row r="128" spans="1:9" s="5" customFormat="1" ht="30.75" customHeight="1" thickBot="1" x14ac:dyDescent="0.3">
      <c r="A128" s="116"/>
      <c r="B128" s="119"/>
      <c r="C128" s="33" t="s">
        <v>3</v>
      </c>
      <c r="D128" s="43">
        <f>E128+F128+G128+H128+I128</f>
        <v>30000</v>
      </c>
      <c r="E128" s="43">
        <v>0</v>
      </c>
      <c r="F128" s="43">
        <v>0</v>
      </c>
      <c r="G128" s="43">
        <v>0</v>
      </c>
      <c r="H128" s="43">
        <v>0</v>
      </c>
      <c r="I128" s="44">
        <v>30000</v>
      </c>
    </row>
    <row r="129" spans="1:9" s="5" customFormat="1" ht="20.25" customHeight="1" thickBot="1" x14ac:dyDescent="0.3">
      <c r="A129" s="114" t="s">
        <v>68</v>
      </c>
      <c r="B129" s="117" t="s">
        <v>120</v>
      </c>
      <c r="C129" s="86" t="s">
        <v>21</v>
      </c>
      <c r="D129" s="72">
        <f>E129+F129+G129+H129+I129</f>
        <v>0</v>
      </c>
      <c r="E129" s="72">
        <f>E130+E131+E132+E133</f>
        <v>0</v>
      </c>
      <c r="F129" s="72">
        <f t="shared" ref="F129" si="69">F130+F131+F132+F133</f>
        <v>0</v>
      </c>
      <c r="G129" s="72">
        <f t="shared" ref="G129" si="70">G130+G131+G132+G133</f>
        <v>0</v>
      </c>
      <c r="H129" s="72">
        <f t="shared" ref="H129" si="71">H130+H131+H132+H133</f>
        <v>0</v>
      </c>
      <c r="I129" s="73">
        <f t="shared" ref="I129" si="72">I130+I131+I132+I133</f>
        <v>0</v>
      </c>
    </row>
    <row r="130" spans="1:9" s="5" customFormat="1" ht="20.25" customHeight="1" x14ac:dyDescent="0.25">
      <c r="A130" s="115"/>
      <c r="B130" s="118"/>
      <c r="C130" s="31" t="s">
        <v>12</v>
      </c>
      <c r="D130" s="47">
        <f>E130+F130+G130+H130+I130</f>
        <v>0</v>
      </c>
      <c r="E130" s="47">
        <v>0</v>
      </c>
      <c r="F130" s="47">
        <v>0</v>
      </c>
      <c r="G130" s="47">
        <v>0</v>
      </c>
      <c r="H130" s="47">
        <v>0</v>
      </c>
      <c r="I130" s="71">
        <v>0</v>
      </c>
    </row>
    <row r="131" spans="1:9" s="5" customFormat="1" ht="20.25" customHeight="1" x14ac:dyDescent="0.25">
      <c r="A131" s="115"/>
      <c r="B131" s="118"/>
      <c r="C131" s="32" t="s">
        <v>2</v>
      </c>
      <c r="D131" s="41">
        <f t="shared" ref="D131:D133" si="73">E131+F131+G131+H131+I131</f>
        <v>0</v>
      </c>
      <c r="E131" s="41">
        <v>0</v>
      </c>
      <c r="F131" s="41">
        <v>0</v>
      </c>
      <c r="G131" s="41">
        <v>0</v>
      </c>
      <c r="H131" s="41">
        <v>0</v>
      </c>
      <c r="I131" s="42">
        <v>0</v>
      </c>
    </row>
    <row r="132" spans="1:9" s="5" customFormat="1" ht="20.25" customHeight="1" x14ac:dyDescent="0.25">
      <c r="A132" s="115"/>
      <c r="B132" s="118"/>
      <c r="C132" s="32" t="s">
        <v>13</v>
      </c>
      <c r="D132" s="41">
        <f t="shared" si="73"/>
        <v>0</v>
      </c>
      <c r="E132" s="41">
        <v>0</v>
      </c>
      <c r="F132" s="41">
        <v>0</v>
      </c>
      <c r="G132" s="41">
        <v>0</v>
      </c>
      <c r="H132" s="41">
        <v>0</v>
      </c>
      <c r="I132" s="42">
        <v>0</v>
      </c>
    </row>
    <row r="133" spans="1:9" s="5" customFormat="1" ht="20.25" customHeight="1" thickBot="1" x14ac:dyDescent="0.3">
      <c r="A133" s="116"/>
      <c r="B133" s="119"/>
      <c r="C133" s="33" t="s">
        <v>3</v>
      </c>
      <c r="D133" s="43">
        <f t="shared" si="73"/>
        <v>0</v>
      </c>
      <c r="E133" s="43">
        <v>0</v>
      </c>
      <c r="F133" s="43">
        <v>0</v>
      </c>
      <c r="G133" s="43">
        <v>0</v>
      </c>
      <c r="H133" s="37">
        <v>0</v>
      </c>
      <c r="I133" s="44">
        <v>0</v>
      </c>
    </row>
    <row r="134" spans="1:9" s="5" customFormat="1" ht="20.25" customHeight="1" thickBot="1" x14ac:dyDescent="0.3">
      <c r="A134" s="114" t="s">
        <v>69</v>
      </c>
      <c r="B134" s="117" t="s">
        <v>82</v>
      </c>
      <c r="C134" s="86" t="s">
        <v>21</v>
      </c>
      <c r="D134" s="72">
        <f>E134+F134+G134+H134+I134</f>
        <v>0</v>
      </c>
      <c r="E134" s="72">
        <f>E135+E136+E137+E138</f>
        <v>0</v>
      </c>
      <c r="F134" s="72">
        <f t="shared" ref="F134" si="74">F135+F136+F137+F138</f>
        <v>0</v>
      </c>
      <c r="G134" s="72">
        <f t="shared" ref="G134" si="75">G135+G136+G137+G138</f>
        <v>0</v>
      </c>
      <c r="H134" s="72">
        <f t="shared" ref="H134" si="76">H135+H136+H137+H138</f>
        <v>0</v>
      </c>
      <c r="I134" s="73">
        <f t="shared" ref="I134" si="77">I135+I136+I137+I138</f>
        <v>0</v>
      </c>
    </row>
    <row r="135" spans="1:9" s="5" customFormat="1" ht="20.25" customHeight="1" x14ac:dyDescent="0.25">
      <c r="A135" s="115"/>
      <c r="B135" s="118"/>
      <c r="C135" s="31" t="s">
        <v>12</v>
      </c>
      <c r="D135" s="47">
        <f>E135+F135+G135+H135+I135</f>
        <v>0</v>
      </c>
      <c r="E135" s="47">
        <v>0</v>
      </c>
      <c r="F135" s="47">
        <v>0</v>
      </c>
      <c r="G135" s="47">
        <v>0</v>
      </c>
      <c r="H135" s="47">
        <v>0</v>
      </c>
      <c r="I135" s="71">
        <v>0</v>
      </c>
    </row>
    <row r="136" spans="1:9" s="5" customFormat="1" ht="20.25" customHeight="1" x14ac:dyDescent="0.25">
      <c r="A136" s="115"/>
      <c r="B136" s="118"/>
      <c r="C136" s="32" t="s">
        <v>2</v>
      </c>
      <c r="D136" s="41">
        <f t="shared" ref="D136:D138" si="78">E136+F136+G136+H136+I136</f>
        <v>0</v>
      </c>
      <c r="E136" s="41">
        <v>0</v>
      </c>
      <c r="F136" s="41">
        <v>0</v>
      </c>
      <c r="G136" s="41">
        <v>0</v>
      </c>
      <c r="H136" s="41">
        <v>0</v>
      </c>
      <c r="I136" s="42">
        <v>0</v>
      </c>
    </row>
    <row r="137" spans="1:9" s="5" customFormat="1" ht="20.25" customHeight="1" x14ac:dyDescent="0.25">
      <c r="A137" s="115"/>
      <c r="B137" s="118"/>
      <c r="C137" s="32" t="s">
        <v>13</v>
      </c>
      <c r="D137" s="41">
        <f t="shared" si="78"/>
        <v>0</v>
      </c>
      <c r="E137" s="41">
        <v>0</v>
      </c>
      <c r="F137" s="41">
        <v>0</v>
      </c>
      <c r="G137" s="41">
        <v>0</v>
      </c>
      <c r="H137" s="41">
        <v>0</v>
      </c>
      <c r="I137" s="42">
        <v>0</v>
      </c>
    </row>
    <row r="138" spans="1:9" s="5" customFormat="1" ht="21.75" customHeight="1" thickBot="1" x14ac:dyDescent="0.3">
      <c r="A138" s="116"/>
      <c r="B138" s="119"/>
      <c r="C138" s="33" t="s">
        <v>3</v>
      </c>
      <c r="D138" s="43">
        <f t="shared" si="78"/>
        <v>0</v>
      </c>
      <c r="E138" s="43">
        <v>0</v>
      </c>
      <c r="F138" s="43">
        <v>0</v>
      </c>
      <c r="G138" s="43">
        <v>0</v>
      </c>
      <c r="H138" s="37">
        <v>0</v>
      </c>
      <c r="I138" s="44">
        <v>0</v>
      </c>
    </row>
    <row r="139" spans="1:9" s="5" customFormat="1" ht="20.25" customHeight="1" thickBot="1" x14ac:dyDescent="0.3">
      <c r="A139" s="114" t="s">
        <v>114</v>
      </c>
      <c r="B139" s="117" t="s">
        <v>115</v>
      </c>
      <c r="C139" s="86" t="s">
        <v>21</v>
      </c>
      <c r="D139" s="72">
        <f>E139+F139+G139+H139+I139</f>
        <v>0</v>
      </c>
      <c r="E139" s="72">
        <f>E140+E141+E142+E143</f>
        <v>0</v>
      </c>
      <c r="F139" s="72">
        <f>F140+F141+F142+F143</f>
        <v>0</v>
      </c>
      <c r="G139" s="72">
        <f>G140+G141+G142+G143</f>
        <v>0</v>
      </c>
      <c r="H139" s="72">
        <f>H140+H141+H142+H143</f>
        <v>0</v>
      </c>
      <c r="I139" s="73">
        <f>I140+I141+I142+I143</f>
        <v>0</v>
      </c>
    </row>
    <row r="140" spans="1:9" s="5" customFormat="1" ht="20.25" customHeight="1" x14ac:dyDescent="0.25">
      <c r="A140" s="115"/>
      <c r="B140" s="118"/>
      <c r="C140" s="31" t="s">
        <v>12</v>
      </c>
      <c r="D140" s="47">
        <f>E140+F140+G140+H140+I140</f>
        <v>0</v>
      </c>
      <c r="E140" s="47">
        <v>0</v>
      </c>
      <c r="F140" s="47">
        <v>0</v>
      </c>
      <c r="G140" s="47">
        <v>0</v>
      </c>
      <c r="H140" s="47">
        <v>0</v>
      </c>
      <c r="I140" s="71">
        <v>0</v>
      </c>
    </row>
    <row r="141" spans="1:9" s="5" customFormat="1" ht="20.25" customHeight="1" x14ac:dyDescent="0.25">
      <c r="A141" s="115"/>
      <c r="B141" s="118"/>
      <c r="C141" s="32" t="s">
        <v>2</v>
      </c>
      <c r="D141" s="41">
        <f t="shared" ref="D141:D142" si="79">E141+F141+G141+H141+I141</f>
        <v>0</v>
      </c>
      <c r="E141" s="41">
        <v>0</v>
      </c>
      <c r="F141" s="41">
        <v>0</v>
      </c>
      <c r="G141" s="41">
        <v>0</v>
      </c>
      <c r="H141" s="41">
        <v>0</v>
      </c>
      <c r="I141" s="42">
        <v>0</v>
      </c>
    </row>
    <row r="142" spans="1:9" s="5" customFormat="1" ht="20.25" customHeight="1" x14ac:dyDescent="0.25">
      <c r="A142" s="115"/>
      <c r="B142" s="118"/>
      <c r="C142" s="32" t="s">
        <v>13</v>
      </c>
      <c r="D142" s="41">
        <f t="shared" si="79"/>
        <v>0</v>
      </c>
      <c r="E142" s="41">
        <v>0</v>
      </c>
      <c r="F142" s="41">
        <v>0</v>
      </c>
      <c r="G142" s="41">
        <v>0</v>
      </c>
      <c r="H142" s="41">
        <v>0</v>
      </c>
      <c r="I142" s="42">
        <v>0</v>
      </c>
    </row>
    <row r="143" spans="1:9" s="5" customFormat="1" ht="21.75" customHeight="1" thickBot="1" x14ac:dyDescent="0.3">
      <c r="A143" s="116"/>
      <c r="B143" s="119"/>
      <c r="C143" s="33" t="s">
        <v>3</v>
      </c>
      <c r="D143" s="43">
        <f>E143+F143+G143+H143+I143</f>
        <v>0</v>
      </c>
      <c r="E143" s="43">
        <v>0</v>
      </c>
      <c r="F143" s="43">
        <v>0</v>
      </c>
      <c r="G143" s="43">
        <v>0</v>
      </c>
      <c r="H143" s="37">
        <v>0</v>
      </c>
      <c r="I143" s="44">
        <v>0</v>
      </c>
    </row>
    <row r="144" spans="1:9" s="5" customFormat="1" ht="21.75" customHeight="1" thickBot="1" x14ac:dyDescent="0.3">
      <c r="A144" s="114" t="s">
        <v>124</v>
      </c>
      <c r="B144" s="117" t="s">
        <v>131</v>
      </c>
      <c r="C144" s="86" t="s">
        <v>21</v>
      </c>
      <c r="D144" s="72">
        <f>E144+F144+G144+H144+I144</f>
        <v>0</v>
      </c>
      <c r="E144" s="72">
        <f>E145+E146+E147+E148</f>
        <v>0</v>
      </c>
      <c r="F144" s="72">
        <f>F145+F146+F147+F148</f>
        <v>0</v>
      </c>
      <c r="G144" s="72">
        <f>G145+G146+G147+G148</f>
        <v>0</v>
      </c>
      <c r="H144" s="72">
        <f>H145+H146+H147+H148</f>
        <v>0</v>
      </c>
      <c r="I144" s="73">
        <f>I145+I146+I147+I148</f>
        <v>0</v>
      </c>
    </row>
    <row r="145" spans="1:9" s="5" customFormat="1" ht="21.75" customHeight="1" x14ac:dyDescent="0.25">
      <c r="A145" s="115"/>
      <c r="B145" s="118"/>
      <c r="C145" s="31" t="s">
        <v>12</v>
      </c>
      <c r="D145" s="47">
        <f>E145+F145+G145+H145+I145</f>
        <v>0</v>
      </c>
      <c r="E145" s="47">
        <v>0</v>
      </c>
      <c r="F145" s="47">
        <v>0</v>
      </c>
      <c r="G145" s="47">
        <v>0</v>
      </c>
      <c r="H145" s="47">
        <v>0</v>
      </c>
      <c r="I145" s="71">
        <v>0</v>
      </c>
    </row>
    <row r="146" spans="1:9" s="5" customFormat="1" ht="21.75" customHeight="1" x14ac:dyDescent="0.25">
      <c r="A146" s="115"/>
      <c r="B146" s="118"/>
      <c r="C146" s="32" t="s">
        <v>2</v>
      </c>
      <c r="D146" s="41">
        <f t="shared" ref="D146:D147" si="80">E146+F146+G146+H146+I146</f>
        <v>0</v>
      </c>
      <c r="E146" s="41">
        <v>0</v>
      </c>
      <c r="F146" s="41">
        <v>0</v>
      </c>
      <c r="G146" s="41">
        <v>0</v>
      </c>
      <c r="H146" s="41">
        <v>0</v>
      </c>
      <c r="I146" s="42">
        <v>0</v>
      </c>
    </row>
    <row r="147" spans="1:9" s="5" customFormat="1" ht="21.75" customHeight="1" x14ac:dyDescent="0.25">
      <c r="A147" s="115"/>
      <c r="B147" s="118"/>
      <c r="C147" s="32" t="s">
        <v>13</v>
      </c>
      <c r="D147" s="41">
        <f t="shared" si="80"/>
        <v>0</v>
      </c>
      <c r="E147" s="41">
        <v>0</v>
      </c>
      <c r="F147" s="41">
        <v>0</v>
      </c>
      <c r="G147" s="41">
        <v>0</v>
      </c>
      <c r="H147" s="41">
        <v>0</v>
      </c>
      <c r="I147" s="42">
        <v>0</v>
      </c>
    </row>
    <row r="148" spans="1:9" s="5" customFormat="1" ht="21.75" customHeight="1" thickBot="1" x14ac:dyDescent="0.3">
      <c r="A148" s="116"/>
      <c r="B148" s="119"/>
      <c r="C148" s="33" t="s">
        <v>3</v>
      </c>
      <c r="D148" s="43">
        <f>E148+F148+G148+H148+I148</f>
        <v>0</v>
      </c>
      <c r="E148" s="43">
        <v>0</v>
      </c>
      <c r="F148" s="43">
        <v>0</v>
      </c>
      <c r="G148" s="43">
        <v>0</v>
      </c>
      <c r="H148" s="37">
        <v>0</v>
      </c>
      <c r="I148" s="44">
        <v>0</v>
      </c>
    </row>
    <row r="149" spans="1:9" s="5" customFormat="1" ht="21.75" customHeight="1" thickBot="1" x14ac:dyDescent="0.3">
      <c r="A149" s="114" t="s">
        <v>125</v>
      </c>
      <c r="B149" s="117" t="s">
        <v>132</v>
      </c>
      <c r="C149" s="86" t="s">
        <v>21</v>
      </c>
      <c r="D149" s="72">
        <f>E149+F149+G149+H149+I149</f>
        <v>0</v>
      </c>
      <c r="E149" s="72">
        <f>E150+E151+E152+E153</f>
        <v>0</v>
      </c>
      <c r="F149" s="72">
        <f>F150+F151+F152+F153</f>
        <v>0</v>
      </c>
      <c r="G149" s="72">
        <f>G150+G151+G152+G153</f>
        <v>0</v>
      </c>
      <c r="H149" s="72">
        <f>H150+H151+H152+H153</f>
        <v>0</v>
      </c>
      <c r="I149" s="73">
        <f>I150+I151+I152+I153</f>
        <v>0</v>
      </c>
    </row>
    <row r="150" spans="1:9" s="5" customFormat="1" ht="21.75" customHeight="1" x14ac:dyDescent="0.25">
      <c r="A150" s="115"/>
      <c r="B150" s="118"/>
      <c r="C150" s="31" t="s">
        <v>12</v>
      </c>
      <c r="D150" s="47">
        <f>E150+F150+G150+H150+I150</f>
        <v>0</v>
      </c>
      <c r="E150" s="47">
        <v>0</v>
      </c>
      <c r="F150" s="47">
        <v>0</v>
      </c>
      <c r="G150" s="47">
        <v>0</v>
      </c>
      <c r="H150" s="47">
        <v>0</v>
      </c>
      <c r="I150" s="71">
        <v>0</v>
      </c>
    </row>
    <row r="151" spans="1:9" s="5" customFormat="1" ht="21.75" customHeight="1" x14ac:dyDescent="0.25">
      <c r="A151" s="115"/>
      <c r="B151" s="118"/>
      <c r="C151" s="32" t="s">
        <v>2</v>
      </c>
      <c r="D151" s="41">
        <f t="shared" ref="D151:D152" si="81">E151+F151+G151+H151+I151</f>
        <v>0</v>
      </c>
      <c r="E151" s="41">
        <v>0</v>
      </c>
      <c r="F151" s="41">
        <v>0</v>
      </c>
      <c r="G151" s="41">
        <v>0</v>
      </c>
      <c r="H151" s="41">
        <v>0</v>
      </c>
      <c r="I151" s="42">
        <v>0</v>
      </c>
    </row>
    <row r="152" spans="1:9" s="5" customFormat="1" ht="21.75" customHeight="1" x14ac:dyDescent="0.25">
      <c r="A152" s="115"/>
      <c r="B152" s="118"/>
      <c r="C152" s="32" t="s">
        <v>13</v>
      </c>
      <c r="D152" s="41">
        <f t="shared" si="81"/>
        <v>0</v>
      </c>
      <c r="E152" s="41">
        <v>0</v>
      </c>
      <c r="F152" s="41">
        <v>0</v>
      </c>
      <c r="G152" s="41">
        <v>0</v>
      </c>
      <c r="H152" s="41">
        <v>0</v>
      </c>
      <c r="I152" s="42">
        <v>0</v>
      </c>
    </row>
    <row r="153" spans="1:9" s="5" customFormat="1" ht="21.75" customHeight="1" thickBot="1" x14ac:dyDescent="0.3">
      <c r="A153" s="116"/>
      <c r="B153" s="119"/>
      <c r="C153" s="33" t="s">
        <v>3</v>
      </c>
      <c r="D153" s="43">
        <f>E153+F153+G153+H153+I153</f>
        <v>0</v>
      </c>
      <c r="E153" s="43">
        <v>0</v>
      </c>
      <c r="F153" s="43">
        <v>0</v>
      </c>
      <c r="G153" s="43">
        <v>0</v>
      </c>
      <c r="H153" s="37">
        <v>0</v>
      </c>
      <c r="I153" s="44">
        <v>0</v>
      </c>
    </row>
    <row r="154" spans="1:9" s="5" customFormat="1" ht="21.75" customHeight="1" thickBot="1" x14ac:dyDescent="0.3">
      <c r="A154" s="114" t="s">
        <v>126</v>
      </c>
      <c r="B154" s="117" t="s">
        <v>134</v>
      </c>
      <c r="C154" s="86" t="s">
        <v>21</v>
      </c>
      <c r="D154" s="72">
        <f>E154+F154+G154+H154+I154</f>
        <v>0</v>
      </c>
      <c r="E154" s="72">
        <f>E155+E156+E157+E158</f>
        <v>0</v>
      </c>
      <c r="F154" s="72">
        <f>F155+F156+F157+F158</f>
        <v>0</v>
      </c>
      <c r="G154" s="72">
        <f>G155+G156+G157+G158</f>
        <v>0</v>
      </c>
      <c r="H154" s="72">
        <f>H155+H156+H157+H158</f>
        <v>0</v>
      </c>
      <c r="I154" s="73">
        <f>I155+I156+I157+I158</f>
        <v>0</v>
      </c>
    </row>
    <row r="155" spans="1:9" s="5" customFormat="1" ht="21.75" customHeight="1" x14ac:dyDescent="0.25">
      <c r="A155" s="115"/>
      <c r="B155" s="118"/>
      <c r="C155" s="31" t="s">
        <v>12</v>
      </c>
      <c r="D155" s="47">
        <f>E155+F155+G155+H155+I155</f>
        <v>0</v>
      </c>
      <c r="E155" s="47">
        <v>0</v>
      </c>
      <c r="F155" s="47">
        <v>0</v>
      </c>
      <c r="G155" s="47">
        <v>0</v>
      </c>
      <c r="H155" s="47">
        <v>0</v>
      </c>
      <c r="I155" s="71">
        <v>0</v>
      </c>
    </row>
    <row r="156" spans="1:9" s="5" customFormat="1" ht="21.75" customHeight="1" x14ac:dyDescent="0.25">
      <c r="A156" s="115"/>
      <c r="B156" s="118"/>
      <c r="C156" s="32" t="s">
        <v>2</v>
      </c>
      <c r="D156" s="41">
        <f t="shared" ref="D156:D157" si="82">E156+F156+G156+H156+I156</f>
        <v>0</v>
      </c>
      <c r="E156" s="41">
        <v>0</v>
      </c>
      <c r="F156" s="41">
        <v>0</v>
      </c>
      <c r="G156" s="41">
        <v>0</v>
      </c>
      <c r="H156" s="41">
        <v>0</v>
      </c>
      <c r="I156" s="42">
        <v>0</v>
      </c>
    </row>
    <row r="157" spans="1:9" s="5" customFormat="1" ht="21.75" customHeight="1" x14ac:dyDescent="0.25">
      <c r="A157" s="115"/>
      <c r="B157" s="118"/>
      <c r="C157" s="32" t="s">
        <v>13</v>
      </c>
      <c r="D157" s="41">
        <f t="shared" si="82"/>
        <v>0</v>
      </c>
      <c r="E157" s="41">
        <v>0</v>
      </c>
      <c r="F157" s="41">
        <v>0</v>
      </c>
      <c r="G157" s="41">
        <v>0</v>
      </c>
      <c r="H157" s="41">
        <v>0</v>
      </c>
      <c r="I157" s="42">
        <v>0</v>
      </c>
    </row>
    <row r="158" spans="1:9" s="5" customFormat="1" ht="21.75" customHeight="1" thickBot="1" x14ac:dyDescent="0.3">
      <c r="A158" s="116"/>
      <c r="B158" s="119"/>
      <c r="C158" s="33" t="s">
        <v>3</v>
      </c>
      <c r="D158" s="43">
        <f>E158+F158+G158+H158+I158</f>
        <v>0</v>
      </c>
      <c r="E158" s="43">
        <v>0</v>
      </c>
      <c r="F158" s="43">
        <v>0</v>
      </c>
      <c r="G158" s="43">
        <v>0</v>
      </c>
      <c r="H158" s="37">
        <v>0</v>
      </c>
      <c r="I158" s="44">
        <v>0</v>
      </c>
    </row>
    <row r="159" spans="1:9" s="5" customFormat="1" ht="21.75" customHeight="1" thickBot="1" x14ac:dyDescent="0.3">
      <c r="A159" s="114" t="s">
        <v>127</v>
      </c>
      <c r="B159" s="117" t="s">
        <v>135</v>
      </c>
      <c r="C159" s="86" t="s">
        <v>21</v>
      </c>
      <c r="D159" s="72">
        <f>E159+F159+G159+H159+I159</f>
        <v>0</v>
      </c>
      <c r="E159" s="72">
        <f>E160+E161+E162+E163</f>
        <v>0</v>
      </c>
      <c r="F159" s="72">
        <f>F160+F161+F162+F163</f>
        <v>0</v>
      </c>
      <c r="G159" s="72">
        <f>G160+G161+G162+G163</f>
        <v>0</v>
      </c>
      <c r="H159" s="72">
        <f>H160+H161+H162+H163</f>
        <v>0</v>
      </c>
      <c r="I159" s="73">
        <f>I160+I161+I162+I163</f>
        <v>0</v>
      </c>
    </row>
    <row r="160" spans="1:9" s="5" customFormat="1" ht="21.75" customHeight="1" x14ac:dyDescent="0.25">
      <c r="A160" s="115"/>
      <c r="B160" s="118"/>
      <c r="C160" s="31" t="s">
        <v>12</v>
      </c>
      <c r="D160" s="47">
        <f>E160+F160+G160+H160+I160</f>
        <v>0</v>
      </c>
      <c r="E160" s="47">
        <v>0</v>
      </c>
      <c r="F160" s="47">
        <v>0</v>
      </c>
      <c r="G160" s="47">
        <v>0</v>
      </c>
      <c r="H160" s="47">
        <v>0</v>
      </c>
      <c r="I160" s="71">
        <v>0</v>
      </c>
    </row>
    <row r="161" spans="1:9" s="5" customFormat="1" ht="21.75" customHeight="1" x14ac:dyDescent="0.25">
      <c r="A161" s="115"/>
      <c r="B161" s="118"/>
      <c r="C161" s="32" t="s">
        <v>2</v>
      </c>
      <c r="D161" s="41">
        <f t="shared" ref="D161:D162" si="83">E161+F161+G161+H161+I161</f>
        <v>0</v>
      </c>
      <c r="E161" s="41">
        <v>0</v>
      </c>
      <c r="F161" s="41">
        <v>0</v>
      </c>
      <c r="G161" s="41">
        <v>0</v>
      </c>
      <c r="H161" s="41">
        <v>0</v>
      </c>
      <c r="I161" s="42">
        <v>0</v>
      </c>
    </row>
    <row r="162" spans="1:9" s="5" customFormat="1" ht="21.75" customHeight="1" x14ac:dyDescent="0.25">
      <c r="A162" s="115"/>
      <c r="B162" s="118"/>
      <c r="C162" s="32" t="s">
        <v>13</v>
      </c>
      <c r="D162" s="41">
        <f t="shared" si="83"/>
        <v>0</v>
      </c>
      <c r="E162" s="41">
        <v>0</v>
      </c>
      <c r="F162" s="41">
        <v>0</v>
      </c>
      <c r="G162" s="41">
        <v>0</v>
      </c>
      <c r="H162" s="41">
        <v>0</v>
      </c>
      <c r="I162" s="42">
        <v>0</v>
      </c>
    </row>
    <row r="163" spans="1:9" s="5" customFormat="1" ht="21.75" customHeight="1" thickBot="1" x14ac:dyDescent="0.3">
      <c r="A163" s="116"/>
      <c r="B163" s="119"/>
      <c r="C163" s="33" t="s">
        <v>3</v>
      </c>
      <c r="D163" s="43">
        <f>E163+F163+G163+H163+I163</f>
        <v>0</v>
      </c>
      <c r="E163" s="43">
        <v>0</v>
      </c>
      <c r="F163" s="43">
        <v>0</v>
      </c>
      <c r="G163" s="43">
        <v>0</v>
      </c>
      <c r="H163" s="37">
        <v>0</v>
      </c>
      <c r="I163" s="44">
        <v>0</v>
      </c>
    </row>
    <row r="164" spans="1:9" s="5" customFormat="1" ht="21.75" customHeight="1" thickBot="1" x14ac:dyDescent="0.3">
      <c r="A164" s="114" t="s">
        <v>128</v>
      </c>
      <c r="B164" s="117" t="s">
        <v>136</v>
      </c>
      <c r="C164" s="86" t="s">
        <v>21</v>
      </c>
      <c r="D164" s="72">
        <f>E164+F164+G164+H164+I164</f>
        <v>0</v>
      </c>
      <c r="E164" s="72">
        <f>E165+E166+E167+E168</f>
        <v>0</v>
      </c>
      <c r="F164" s="72">
        <f>F165+F166+F167+F168</f>
        <v>0</v>
      </c>
      <c r="G164" s="72">
        <f>G165+G166+G167+G168</f>
        <v>0</v>
      </c>
      <c r="H164" s="72">
        <f>H165+H166+H167+H168</f>
        <v>0</v>
      </c>
      <c r="I164" s="73">
        <f>I165+I166+I167+I168</f>
        <v>0</v>
      </c>
    </row>
    <row r="165" spans="1:9" s="5" customFormat="1" ht="21.75" customHeight="1" x14ac:dyDescent="0.25">
      <c r="A165" s="115"/>
      <c r="B165" s="118"/>
      <c r="C165" s="31" t="s">
        <v>12</v>
      </c>
      <c r="D165" s="47">
        <f>E165+F165+G165+H165+I165</f>
        <v>0</v>
      </c>
      <c r="E165" s="47">
        <v>0</v>
      </c>
      <c r="F165" s="47">
        <v>0</v>
      </c>
      <c r="G165" s="47">
        <v>0</v>
      </c>
      <c r="H165" s="47">
        <v>0</v>
      </c>
      <c r="I165" s="71">
        <v>0</v>
      </c>
    </row>
    <row r="166" spans="1:9" s="5" customFormat="1" ht="21.75" customHeight="1" x14ac:dyDescent="0.25">
      <c r="A166" s="115"/>
      <c r="B166" s="118"/>
      <c r="C166" s="32" t="s">
        <v>2</v>
      </c>
      <c r="D166" s="41">
        <f t="shared" ref="D166:D167" si="84">E166+F166+G166+H166+I166</f>
        <v>0</v>
      </c>
      <c r="E166" s="41">
        <v>0</v>
      </c>
      <c r="F166" s="41">
        <v>0</v>
      </c>
      <c r="G166" s="41">
        <v>0</v>
      </c>
      <c r="H166" s="41">
        <v>0</v>
      </c>
      <c r="I166" s="42">
        <v>0</v>
      </c>
    </row>
    <row r="167" spans="1:9" s="5" customFormat="1" ht="21.75" customHeight="1" x14ac:dyDescent="0.25">
      <c r="A167" s="115"/>
      <c r="B167" s="118"/>
      <c r="C167" s="32" t="s">
        <v>13</v>
      </c>
      <c r="D167" s="41">
        <f t="shared" si="84"/>
        <v>0</v>
      </c>
      <c r="E167" s="41">
        <v>0</v>
      </c>
      <c r="F167" s="41">
        <v>0</v>
      </c>
      <c r="G167" s="41">
        <v>0</v>
      </c>
      <c r="H167" s="41">
        <v>0</v>
      </c>
      <c r="I167" s="42">
        <v>0</v>
      </c>
    </row>
    <row r="168" spans="1:9" s="5" customFormat="1" ht="19.5" customHeight="1" thickBot="1" x14ac:dyDescent="0.3">
      <c r="A168" s="116"/>
      <c r="B168" s="119"/>
      <c r="C168" s="33" t="s">
        <v>3</v>
      </c>
      <c r="D168" s="43">
        <f>E168+F168+G168+H168+I168</f>
        <v>0</v>
      </c>
      <c r="E168" s="43">
        <v>0</v>
      </c>
      <c r="F168" s="43">
        <v>0</v>
      </c>
      <c r="G168" s="43">
        <v>0</v>
      </c>
      <c r="H168" s="37">
        <v>0</v>
      </c>
      <c r="I168" s="44">
        <v>0</v>
      </c>
    </row>
    <row r="169" spans="1:9" s="5" customFormat="1" ht="22.5" customHeight="1" thickBot="1" x14ac:dyDescent="0.3">
      <c r="A169" s="114" t="s">
        <v>129</v>
      </c>
      <c r="B169" s="117" t="s">
        <v>145</v>
      </c>
      <c r="C169" s="86" t="s">
        <v>21</v>
      </c>
      <c r="D169" s="72">
        <f>E169+F169+G169+H169+I169</f>
        <v>184597</v>
      </c>
      <c r="E169" s="72">
        <f>E170+E171+E172+E173</f>
        <v>0</v>
      </c>
      <c r="F169" s="72">
        <f>F170+F171+F172+F173</f>
        <v>0</v>
      </c>
      <c r="G169" s="72">
        <f>G170+G171+G172+G173</f>
        <v>184597</v>
      </c>
      <c r="H169" s="72">
        <f>H170+H171+H172+H173</f>
        <v>0</v>
      </c>
      <c r="I169" s="73">
        <f>I170+I171+I172+I173</f>
        <v>0</v>
      </c>
    </row>
    <row r="170" spans="1:9" s="5" customFormat="1" ht="19.5" customHeight="1" x14ac:dyDescent="0.25">
      <c r="A170" s="115"/>
      <c r="B170" s="118"/>
      <c r="C170" s="31" t="s">
        <v>12</v>
      </c>
      <c r="D170" s="47">
        <f>E170+F170+G170+H170+I170</f>
        <v>0</v>
      </c>
      <c r="E170" s="47">
        <v>0</v>
      </c>
      <c r="F170" s="47">
        <v>0</v>
      </c>
      <c r="G170" s="47">
        <v>0</v>
      </c>
      <c r="H170" s="47">
        <v>0</v>
      </c>
      <c r="I170" s="71">
        <v>0</v>
      </c>
    </row>
    <row r="171" spans="1:9" s="5" customFormat="1" ht="20.25" customHeight="1" x14ac:dyDescent="0.25">
      <c r="A171" s="115"/>
      <c r="B171" s="118"/>
      <c r="C171" s="32" t="s">
        <v>2</v>
      </c>
      <c r="D171" s="41">
        <f t="shared" ref="D171:D172" si="85">E171+F171+G171+H171+I171</f>
        <v>0</v>
      </c>
      <c r="E171" s="41">
        <v>0</v>
      </c>
      <c r="F171" s="41">
        <v>0</v>
      </c>
      <c r="G171" s="41">
        <v>0</v>
      </c>
      <c r="H171" s="41">
        <v>0</v>
      </c>
      <c r="I171" s="42">
        <v>0</v>
      </c>
    </row>
    <row r="172" spans="1:9" s="5" customFormat="1" ht="18" customHeight="1" x14ac:dyDescent="0.25">
      <c r="A172" s="115"/>
      <c r="B172" s="118"/>
      <c r="C172" s="32" t="s">
        <v>13</v>
      </c>
      <c r="D172" s="41">
        <f t="shared" si="85"/>
        <v>0</v>
      </c>
      <c r="E172" s="41">
        <v>0</v>
      </c>
      <c r="F172" s="41">
        <v>0</v>
      </c>
      <c r="G172" s="41">
        <v>0</v>
      </c>
      <c r="H172" s="41">
        <v>0</v>
      </c>
      <c r="I172" s="42">
        <v>0</v>
      </c>
    </row>
    <row r="173" spans="1:9" s="5" customFormat="1" ht="23.25" customHeight="1" thickBot="1" x14ac:dyDescent="0.3">
      <c r="A173" s="116"/>
      <c r="B173" s="119"/>
      <c r="C173" s="33" t="s">
        <v>3</v>
      </c>
      <c r="D173" s="43">
        <f>E173+F173+G173+H173+I173</f>
        <v>184597</v>
      </c>
      <c r="E173" s="43">
        <v>0</v>
      </c>
      <c r="F173" s="43">
        <v>0</v>
      </c>
      <c r="G173" s="43">
        <v>184597</v>
      </c>
      <c r="H173" s="99">
        <v>0</v>
      </c>
      <c r="I173" s="44">
        <v>0</v>
      </c>
    </row>
    <row r="174" spans="1:9" s="5" customFormat="1" ht="21.75" customHeight="1" thickBot="1" x14ac:dyDescent="0.3">
      <c r="A174" s="114" t="s">
        <v>130</v>
      </c>
      <c r="B174" s="117" t="s">
        <v>140</v>
      </c>
      <c r="C174" s="86" t="s">
        <v>21</v>
      </c>
      <c r="D174" s="72">
        <f>E174+F174+G174+H174+I174</f>
        <v>31540</v>
      </c>
      <c r="E174" s="72">
        <f>E175+E176+E177+E178</f>
        <v>0</v>
      </c>
      <c r="F174" s="72">
        <f>F175+F176+F177+F178</f>
        <v>0</v>
      </c>
      <c r="G174" s="72">
        <f>G175+G176+G177+G178</f>
        <v>31540</v>
      </c>
      <c r="H174" s="72">
        <f>H175+H176+H177+H178</f>
        <v>0</v>
      </c>
      <c r="I174" s="73">
        <f>I175+I176+I177+I178</f>
        <v>0</v>
      </c>
    </row>
    <row r="175" spans="1:9" s="5" customFormat="1" ht="21.75" customHeight="1" x14ac:dyDescent="0.25">
      <c r="A175" s="115"/>
      <c r="B175" s="118"/>
      <c r="C175" s="31" t="s">
        <v>12</v>
      </c>
      <c r="D175" s="47">
        <f>E175+F175+G175+H175+I175</f>
        <v>0</v>
      </c>
      <c r="E175" s="47">
        <v>0</v>
      </c>
      <c r="F175" s="47">
        <v>0</v>
      </c>
      <c r="G175" s="47">
        <v>0</v>
      </c>
      <c r="H175" s="47">
        <v>0</v>
      </c>
      <c r="I175" s="71">
        <v>0</v>
      </c>
    </row>
    <row r="176" spans="1:9" s="5" customFormat="1" ht="21.75" customHeight="1" x14ac:dyDescent="0.25">
      <c r="A176" s="115"/>
      <c r="B176" s="118"/>
      <c r="C176" s="32" t="s">
        <v>2</v>
      </c>
      <c r="D176" s="41">
        <f t="shared" ref="D176:D177" si="86">E176+F176+G176+H176+I176</f>
        <v>0</v>
      </c>
      <c r="E176" s="41">
        <v>0</v>
      </c>
      <c r="F176" s="41">
        <v>0</v>
      </c>
      <c r="G176" s="41">
        <v>0</v>
      </c>
      <c r="H176" s="41">
        <v>0</v>
      </c>
      <c r="I176" s="42">
        <v>0</v>
      </c>
    </row>
    <row r="177" spans="1:9" s="5" customFormat="1" ht="21.75" customHeight="1" x14ac:dyDescent="0.25">
      <c r="A177" s="115"/>
      <c r="B177" s="118"/>
      <c r="C177" s="32" t="s">
        <v>13</v>
      </c>
      <c r="D177" s="41">
        <f t="shared" si="86"/>
        <v>0</v>
      </c>
      <c r="E177" s="41">
        <v>0</v>
      </c>
      <c r="F177" s="41">
        <v>0</v>
      </c>
      <c r="G177" s="41">
        <v>0</v>
      </c>
      <c r="H177" s="41">
        <v>0</v>
      </c>
      <c r="I177" s="42">
        <v>0</v>
      </c>
    </row>
    <row r="178" spans="1:9" s="5" customFormat="1" ht="21.75" customHeight="1" thickBot="1" x14ac:dyDescent="0.3">
      <c r="A178" s="116"/>
      <c r="B178" s="119"/>
      <c r="C178" s="33" t="s">
        <v>3</v>
      </c>
      <c r="D178" s="43">
        <f t="shared" ref="D178:D183" si="87">E178+F178+G178+H178+I178</f>
        <v>31540</v>
      </c>
      <c r="E178" s="43">
        <v>0</v>
      </c>
      <c r="F178" s="43">
        <v>0</v>
      </c>
      <c r="G178" s="43">
        <v>31540</v>
      </c>
      <c r="H178" s="37">
        <v>0</v>
      </c>
      <c r="I178" s="44">
        <v>0</v>
      </c>
    </row>
    <row r="179" spans="1:9" s="5" customFormat="1" ht="21.75" customHeight="1" thickBot="1" x14ac:dyDescent="0.3">
      <c r="A179" s="114" t="s">
        <v>139</v>
      </c>
      <c r="B179" s="117" t="s">
        <v>144</v>
      </c>
      <c r="C179" s="86" t="s">
        <v>21</v>
      </c>
      <c r="D179" s="72">
        <f t="shared" si="87"/>
        <v>17099</v>
      </c>
      <c r="E179" s="72">
        <f>E180+E181+E182+E183</f>
        <v>0</v>
      </c>
      <c r="F179" s="72">
        <f>F180+F181+F182+F183</f>
        <v>0</v>
      </c>
      <c r="G179" s="72">
        <f>G180+G181+G182+G183</f>
        <v>17099</v>
      </c>
      <c r="H179" s="72">
        <f>H180+H181+H182+H183</f>
        <v>0</v>
      </c>
      <c r="I179" s="73">
        <f>I180+I181+I182+I183</f>
        <v>0</v>
      </c>
    </row>
    <row r="180" spans="1:9" s="5" customFormat="1" ht="21.75" customHeight="1" x14ac:dyDescent="0.25">
      <c r="A180" s="115"/>
      <c r="B180" s="118"/>
      <c r="C180" s="31" t="s">
        <v>12</v>
      </c>
      <c r="D180" s="47">
        <f t="shared" si="87"/>
        <v>0</v>
      </c>
      <c r="E180" s="47">
        <v>0</v>
      </c>
      <c r="F180" s="47">
        <v>0</v>
      </c>
      <c r="G180" s="47">
        <v>0</v>
      </c>
      <c r="H180" s="47">
        <v>0</v>
      </c>
      <c r="I180" s="71">
        <v>0</v>
      </c>
    </row>
    <row r="181" spans="1:9" s="5" customFormat="1" ht="21.75" customHeight="1" x14ac:dyDescent="0.25">
      <c r="A181" s="115"/>
      <c r="B181" s="118"/>
      <c r="C181" s="32" t="s">
        <v>2</v>
      </c>
      <c r="D181" s="41">
        <f t="shared" si="87"/>
        <v>0</v>
      </c>
      <c r="E181" s="41">
        <v>0</v>
      </c>
      <c r="F181" s="41">
        <v>0</v>
      </c>
      <c r="G181" s="41">
        <v>0</v>
      </c>
      <c r="H181" s="41">
        <v>0</v>
      </c>
      <c r="I181" s="42">
        <v>0</v>
      </c>
    </row>
    <row r="182" spans="1:9" s="5" customFormat="1" ht="21.75" customHeight="1" x14ac:dyDescent="0.25">
      <c r="A182" s="115"/>
      <c r="B182" s="118"/>
      <c r="C182" s="32" t="s">
        <v>13</v>
      </c>
      <c r="D182" s="41">
        <f t="shared" si="87"/>
        <v>0</v>
      </c>
      <c r="E182" s="41">
        <v>0</v>
      </c>
      <c r="F182" s="41">
        <v>0</v>
      </c>
      <c r="G182" s="41">
        <v>0</v>
      </c>
      <c r="H182" s="41">
        <v>0</v>
      </c>
      <c r="I182" s="42">
        <v>0</v>
      </c>
    </row>
    <row r="183" spans="1:9" s="5" customFormat="1" ht="21.75" customHeight="1" thickBot="1" x14ac:dyDescent="0.3">
      <c r="A183" s="116"/>
      <c r="B183" s="119"/>
      <c r="C183" s="33" t="s">
        <v>3</v>
      </c>
      <c r="D183" s="43">
        <f t="shared" si="87"/>
        <v>17099</v>
      </c>
      <c r="E183" s="43">
        <v>0</v>
      </c>
      <c r="F183" s="43">
        <v>0</v>
      </c>
      <c r="G183" s="43">
        <v>17099</v>
      </c>
      <c r="H183" s="37">
        <v>0</v>
      </c>
      <c r="I183" s="44">
        <v>0</v>
      </c>
    </row>
    <row r="184" spans="1:9" s="5" customFormat="1" ht="21.75" hidden="1" customHeight="1" thickBot="1" x14ac:dyDescent="0.3">
      <c r="A184" s="114" t="s">
        <v>130</v>
      </c>
      <c r="B184" s="117" t="s">
        <v>137</v>
      </c>
      <c r="C184" s="86" t="s">
        <v>21</v>
      </c>
      <c r="D184" s="72"/>
      <c r="E184" s="72"/>
      <c r="F184" s="72"/>
      <c r="G184" s="72"/>
      <c r="H184" s="72"/>
      <c r="I184" s="73"/>
    </row>
    <row r="185" spans="1:9" s="5" customFormat="1" ht="21.75" hidden="1" customHeight="1" x14ac:dyDescent="0.25">
      <c r="A185" s="115"/>
      <c r="B185" s="118"/>
      <c r="C185" s="31" t="s">
        <v>12</v>
      </c>
      <c r="D185" s="47"/>
      <c r="E185" s="47"/>
      <c r="F185" s="47"/>
      <c r="G185" s="47"/>
      <c r="H185" s="47"/>
      <c r="I185" s="71"/>
    </row>
    <row r="186" spans="1:9" s="5" customFormat="1" ht="21.75" hidden="1" customHeight="1" x14ac:dyDescent="0.25">
      <c r="A186" s="115"/>
      <c r="B186" s="118"/>
      <c r="C186" s="32" t="s">
        <v>2</v>
      </c>
      <c r="D186" s="41"/>
      <c r="E186" s="41"/>
      <c r="F186" s="41"/>
      <c r="G186" s="41"/>
      <c r="H186" s="41"/>
      <c r="I186" s="42"/>
    </row>
    <row r="187" spans="1:9" s="5" customFormat="1" ht="21.75" hidden="1" customHeight="1" x14ac:dyDescent="0.25">
      <c r="A187" s="115"/>
      <c r="B187" s="118"/>
      <c r="C187" s="32" t="s">
        <v>13</v>
      </c>
      <c r="D187" s="41"/>
      <c r="E187" s="41"/>
      <c r="F187" s="41"/>
      <c r="G187" s="41"/>
      <c r="H187" s="41"/>
      <c r="I187" s="42"/>
    </row>
    <row r="188" spans="1:9" s="5" customFormat="1" ht="21.75" hidden="1" customHeight="1" thickBot="1" x14ac:dyDescent="0.3">
      <c r="A188" s="116"/>
      <c r="B188" s="119"/>
      <c r="C188" s="33" t="s">
        <v>3</v>
      </c>
      <c r="D188" s="43"/>
      <c r="E188" s="43"/>
      <c r="F188" s="43"/>
      <c r="G188" s="43">
        <v>31540</v>
      </c>
      <c r="H188" s="37"/>
      <c r="I188" s="44"/>
    </row>
    <row r="189" spans="1:9" s="5" customFormat="1" ht="21.75" hidden="1" customHeight="1" thickBot="1" x14ac:dyDescent="0.3">
      <c r="A189" s="147" t="s">
        <v>142</v>
      </c>
      <c r="B189" s="150" t="s">
        <v>146</v>
      </c>
      <c r="C189" s="88" t="s">
        <v>21</v>
      </c>
      <c r="D189" s="101">
        <f>SUM(E189:I189)</f>
        <v>0</v>
      </c>
      <c r="E189" s="101">
        <f>SUM(E190:E193)</f>
        <v>0</v>
      </c>
      <c r="F189" s="101">
        <f t="shared" ref="F189:I189" si="88">SUM(F190:F193)</f>
        <v>0</v>
      </c>
      <c r="G189" s="101">
        <f t="shared" si="88"/>
        <v>0</v>
      </c>
      <c r="H189" s="101">
        <f t="shared" si="88"/>
        <v>0</v>
      </c>
      <c r="I189" s="101">
        <f t="shared" si="88"/>
        <v>0</v>
      </c>
    </row>
    <row r="190" spans="1:9" s="5" customFormat="1" ht="21.75" hidden="1" customHeight="1" thickBot="1" x14ac:dyDescent="0.3">
      <c r="A190" s="148"/>
      <c r="B190" s="151"/>
      <c r="C190" s="89" t="s">
        <v>12</v>
      </c>
      <c r="D190" s="101">
        <f t="shared" ref="D190:D192" si="89">SUM(E190:I190)</f>
        <v>0</v>
      </c>
      <c r="E190" s="101">
        <f t="shared" ref="E190:I192" si="90">E195</f>
        <v>0</v>
      </c>
      <c r="F190" s="101">
        <f t="shared" si="90"/>
        <v>0</v>
      </c>
      <c r="G190" s="101">
        <f t="shared" si="90"/>
        <v>0</v>
      </c>
      <c r="H190" s="101">
        <f t="shared" si="90"/>
        <v>0</v>
      </c>
      <c r="I190" s="101">
        <f t="shared" si="90"/>
        <v>0</v>
      </c>
    </row>
    <row r="191" spans="1:9" s="5" customFormat="1" ht="21.75" hidden="1" customHeight="1" thickBot="1" x14ac:dyDescent="0.3">
      <c r="A191" s="148"/>
      <c r="B191" s="151"/>
      <c r="C191" s="90" t="s">
        <v>2</v>
      </c>
      <c r="D191" s="101">
        <f t="shared" si="89"/>
        <v>0</v>
      </c>
      <c r="E191" s="101">
        <f t="shared" si="90"/>
        <v>0</v>
      </c>
      <c r="F191" s="101">
        <f t="shared" si="90"/>
        <v>0</v>
      </c>
      <c r="G191" s="101">
        <f t="shared" si="90"/>
        <v>0</v>
      </c>
      <c r="H191" s="101">
        <f t="shared" si="90"/>
        <v>0</v>
      </c>
      <c r="I191" s="101">
        <f t="shared" si="90"/>
        <v>0</v>
      </c>
    </row>
    <row r="192" spans="1:9" s="5" customFormat="1" ht="21.75" hidden="1" customHeight="1" thickBot="1" x14ac:dyDescent="0.3">
      <c r="A192" s="148"/>
      <c r="B192" s="151"/>
      <c r="C192" s="90" t="s">
        <v>13</v>
      </c>
      <c r="D192" s="101">
        <f t="shared" si="89"/>
        <v>0</v>
      </c>
      <c r="E192" s="101">
        <f t="shared" si="90"/>
        <v>0</v>
      </c>
      <c r="F192" s="101">
        <f t="shared" si="90"/>
        <v>0</v>
      </c>
      <c r="G192" s="101">
        <f t="shared" si="90"/>
        <v>0</v>
      </c>
      <c r="H192" s="101">
        <f t="shared" si="90"/>
        <v>0</v>
      </c>
      <c r="I192" s="101">
        <f t="shared" si="90"/>
        <v>0</v>
      </c>
    </row>
    <row r="193" spans="1:9" s="5" customFormat="1" ht="21.75" hidden="1" customHeight="1" thickBot="1" x14ac:dyDescent="0.3">
      <c r="A193" s="149"/>
      <c r="B193" s="152"/>
      <c r="C193" s="91" t="s">
        <v>3</v>
      </c>
      <c r="D193" s="101">
        <f>SUM(E193:I193)</f>
        <v>0</v>
      </c>
      <c r="E193" s="101">
        <f>E198</f>
        <v>0</v>
      </c>
      <c r="F193" s="101">
        <f t="shared" ref="F193:I193" si="91">F198</f>
        <v>0</v>
      </c>
      <c r="G193" s="101">
        <f t="shared" si="91"/>
        <v>0</v>
      </c>
      <c r="H193" s="101">
        <f t="shared" si="91"/>
        <v>0</v>
      </c>
      <c r="I193" s="101">
        <f t="shared" si="91"/>
        <v>0</v>
      </c>
    </row>
    <row r="194" spans="1:9" s="5" customFormat="1" ht="21.75" hidden="1" customHeight="1" thickBot="1" x14ac:dyDescent="0.3">
      <c r="A194" s="114" t="s">
        <v>143</v>
      </c>
      <c r="B194" s="111" t="s">
        <v>141</v>
      </c>
      <c r="C194" s="86" t="s">
        <v>21</v>
      </c>
      <c r="D194" s="100">
        <f>SUM(E194:I194)</f>
        <v>0</v>
      </c>
      <c r="E194" s="100">
        <f>SUM(E195:E198)</f>
        <v>0</v>
      </c>
      <c r="F194" s="100">
        <f t="shared" ref="F194:I194" si="92">SUM(F195:F198)</f>
        <v>0</v>
      </c>
      <c r="G194" s="100">
        <f t="shared" si="92"/>
        <v>0</v>
      </c>
      <c r="H194" s="100">
        <f t="shared" si="92"/>
        <v>0</v>
      </c>
      <c r="I194" s="100">
        <f t="shared" si="92"/>
        <v>0</v>
      </c>
    </row>
    <row r="195" spans="1:9" s="5" customFormat="1" ht="21.75" hidden="1" customHeight="1" thickBot="1" x14ac:dyDescent="0.3">
      <c r="A195" s="115"/>
      <c r="B195" s="112"/>
      <c r="C195" s="31" t="s">
        <v>12</v>
      </c>
      <c r="D195" s="100">
        <f t="shared" ref="D195:D196" si="93">E195+F195+G195+H195+I195</f>
        <v>0</v>
      </c>
      <c r="E195" s="102">
        <v>0</v>
      </c>
      <c r="F195" s="102">
        <v>0</v>
      </c>
      <c r="G195" s="102">
        <v>0</v>
      </c>
      <c r="H195" s="100">
        <v>0</v>
      </c>
      <c r="I195" s="102">
        <v>0</v>
      </c>
    </row>
    <row r="196" spans="1:9" s="5" customFormat="1" ht="21.75" hidden="1" customHeight="1" thickBot="1" x14ac:dyDescent="0.3">
      <c r="A196" s="115"/>
      <c r="B196" s="112"/>
      <c r="C196" s="32" t="s">
        <v>2</v>
      </c>
      <c r="D196" s="100">
        <f t="shared" si="93"/>
        <v>0</v>
      </c>
      <c r="E196" s="102">
        <v>0</v>
      </c>
      <c r="F196" s="102">
        <v>0</v>
      </c>
      <c r="G196" s="102">
        <v>0</v>
      </c>
      <c r="H196" s="100">
        <v>0</v>
      </c>
      <c r="I196" s="102">
        <v>0</v>
      </c>
    </row>
    <row r="197" spans="1:9" s="5" customFormat="1" ht="21.75" hidden="1" customHeight="1" thickBot="1" x14ac:dyDescent="0.3">
      <c r="A197" s="115"/>
      <c r="B197" s="112"/>
      <c r="C197" s="32" t="s">
        <v>13</v>
      </c>
      <c r="D197" s="100">
        <f>E197+F197+G197+H197+I197</f>
        <v>0</v>
      </c>
      <c r="E197" s="102">
        <v>0</v>
      </c>
      <c r="F197" s="102">
        <v>0</v>
      </c>
      <c r="G197" s="102">
        <v>0</v>
      </c>
      <c r="H197" s="100">
        <v>0</v>
      </c>
      <c r="I197" s="102">
        <v>0</v>
      </c>
    </row>
    <row r="198" spans="1:9" s="5" customFormat="1" ht="21.75" hidden="1" customHeight="1" thickBot="1" x14ac:dyDescent="0.3">
      <c r="A198" s="116"/>
      <c r="B198" s="113"/>
      <c r="C198" s="33" t="s">
        <v>3</v>
      </c>
      <c r="D198" s="54">
        <f>E198+F198+G198+H198+I198</f>
        <v>0</v>
      </c>
      <c r="E198" s="43">
        <v>0</v>
      </c>
      <c r="F198" s="43">
        <v>0</v>
      </c>
      <c r="G198" s="43">
        <v>0</v>
      </c>
      <c r="H198" s="54">
        <v>0</v>
      </c>
      <c r="I198" s="43">
        <v>0</v>
      </c>
    </row>
    <row r="199" spans="1:9" s="26" customFormat="1" ht="19.5" customHeight="1" thickBot="1" x14ac:dyDescent="0.3">
      <c r="A199" s="126" t="s">
        <v>16</v>
      </c>
      <c r="B199" s="129" t="s">
        <v>48</v>
      </c>
      <c r="C199" s="82" t="s">
        <v>21</v>
      </c>
      <c r="D199" s="69">
        <f>E199+F199+G199+H199+I199</f>
        <v>8197251.6500000004</v>
      </c>
      <c r="E199" s="69">
        <f>E200+E201+E202+E203</f>
        <v>3130583</v>
      </c>
      <c r="F199" s="69">
        <f>F200+F201+F202+F203</f>
        <v>3328472.33</v>
      </c>
      <c r="G199" s="69">
        <f>G200+G201+G202+G203</f>
        <v>1405714</v>
      </c>
      <c r="H199" s="69">
        <f>H200+H201+H202+H203</f>
        <v>332482.31999999995</v>
      </c>
      <c r="I199" s="70">
        <f>I200+I201+I202+I203</f>
        <v>0</v>
      </c>
    </row>
    <row r="200" spans="1:9" s="26" customFormat="1" ht="20.25" customHeight="1" thickBot="1" x14ac:dyDescent="0.3">
      <c r="A200" s="127"/>
      <c r="B200" s="130"/>
      <c r="C200" s="83" t="s">
        <v>12</v>
      </c>
      <c r="D200" s="56">
        <f>SUM(E200:I200)</f>
        <v>3662936.57</v>
      </c>
      <c r="E200" s="40">
        <f t="shared" ref="E200:I200" si="94">E205+E210+E230+E235+E240+E245+E250+E255</f>
        <v>0</v>
      </c>
      <c r="F200" s="40">
        <f t="shared" si="94"/>
        <v>2533430.06</v>
      </c>
      <c r="G200" s="40">
        <f t="shared" si="94"/>
        <v>1083563.2</v>
      </c>
      <c r="H200" s="40">
        <f>H205+H210+H230+H235+H240+H245+H250+H255+H260</f>
        <v>45943.31</v>
      </c>
      <c r="I200" s="40">
        <f t="shared" si="94"/>
        <v>0</v>
      </c>
    </row>
    <row r="201" spans="1:9" s="26" customFormat="1" ht="20.25" customHeight="1" thickBot="1" x14ac:dyDescent="0.3">
      <c r="A201" s="127"/>
      <c r="B201" s="130"/>
      <c r="C201" s="84" t="s">
        <v>2</v>
      </c>
      <c r="D201" s="57">
        <f>SUM(E201:I201)</f>
        <v>202656.18</v>
      </c>
      <c r="E201" s="40">
        <f t="shared" ref="E201:I201" si="95">E206+E211+E231+E236+E241+E246+E251+E256</f>
        <v>0</v>
      </c>
      <c r="F201" s="40">
        <f t="shared" si="95"/>
        <v>143206.85</v>
      </c>
      <c r="G201" s="40">
        <f t="shared" si="95"/>
        <v>57030.9</v>
      </c>
      <c r="H201" s="40">
        <f>H206+H211+H231+H236+H241+H246+H251+H256+H261</f>
        <v>2418.4299999999998</v>
      </c>
      <c r="I201" s="40">
        <f t="shared" si="95"/>
        <v>0</v>
      </c>
    </row>
    <row r="202" spans="1:9" s="26" customFormat="1" ht="20.25" customHeight="1" thickBot="1" x14ac:dyDescent="0.3">
      <c r="A202" s="127"/>
      <c r="B202" s="130"/>
      <c r="C202" s="84" t="s">
        <v>13</v>
      </c>
      <c r="D202" s="57">
        <f>SUM(E202:I202)</f>
        <v>3503154</v>
      </c>
      <c r="E202" s="40">
        <f t="shared" ref="E202:I202" si="96">E207+E212+E232+E237+E242+E247+E252+E257</f>
        <v>2994301</v>
      </c>
      <c r="F202" s="40">
        <f t="shared" si="96"/>
        <v>440853</v>
      </c>
      <c r="G202" s="40">
        <f t="shared" si="96"/>
        <v>0</v>
      </c>
      <c r="H202" s="40">
        <f t="shared" si="96"/>
        <v>68000</v>
      </c>
      <c r="I202" s="40">
        <f t="shared" si="96"/>
        <v>0</v>
      </c>
    </row>
    <row r="203" spans="1:9" s="26" customFormat="1" ht="20.25" customHeight="1" thickBot="1" x14ac:dyDescent="0.3">
      <c r="A203" s="128"/>
      <c r="B203" s="131"/>
      <c r="C203" s="85" t="s">
        <v>3</v>
      </c>
      <c r="D203" s="58">
        <f>SUM(E203:I203)</f>
        <v>828504.9</v>
      </c>
      <c r="E203" s="40">
        <f>E208+E213+E233+E238+E243+E248+E253+E258</f>
        <v>136282</v>
      </c>
      <c r="F203" s="40">
        <f>F208+F213+F233+F238+F243+F248+F253+F258</f>
        <v>210982.41999999998</v>
      </c>
      <c r="G203" s="40">
        <f>G208+G213+G233+G238+G243+G248+G253+G258</f>
        <v>265119.90000000002</v>
      </c>
      <c r="H203" s="40">
        <f>H208+H213+H233+H238+H243+H248+H253+H258+H263</f>
        <v>216120.58</v>
      </c>
      <c r="I203" s="40">
        <f>I208+I213+I233+I238+I243+I248+I253+I258</f>
        <v>0</v>
      </c>
    </row>
    <row r="204" spans="1:9" s="5" customFormat="1" ht="20.25" customHeight="1" thickBot="1" x14ac:dyDescent="0.3">
      <c r="A204" s="114" t="s">
        <v>17</v>
      </c>
      <c r="B204" s="117" t="s">
        <v>40</v>
      </c>
      <c r="C204" s="86" t="s">
        <v>21</v>
      </c>
      <c r="D204" s="72">
        <f>E204+F204+G204+H204+I204</f>
        <v>3019250</v>
      </c>
      <c r="E204" s="72">
        <f>E205+E206+E207+E208</f>
        <v>3019250</v>
      </c>
      <c r="F204" s="72">
        <f t="shared" ref="F204:H204" si="97">F205+F206+F207+F208</f>
        <v>0</v>
      </c>
      <c r="G204" s="72">
        <f>G205+G206+G207+G208</f>
        <v>0</v>
      </c>
      <c r="H204" s="72">
        <f t="shared" si="97"/>
        <v>0</v>
      </c>
      <c r="I204" s="73">
        <f>I205+I206+I207+I208</f>
        <v>0</v>
      </c>
    </row>
    <row r="205" spans="1:9" s="5" customFormat="1" ht="20.25" customHeight="1" x14ac:dyDescent="0.25">
      <c r="A205" s="115"/>
      <c r="B205" s="118"/>
      <c r="C205" s="31" t="s">
        <v>12</v>
      </c>
      <c r="D205" s="47">
        <f t="shared" ref="D205:D206" si="98">E205+F205+G205+H205+I205</f>
        <v>0</v>
      </c>
      <c r="E205" s="74">
        <v>0</v>
      </c>
      <c r="F205" s="47">
        <v>0</v>
      </c>
      <c r="G205" s="47">
        <v>0</v>
      </c>
      <c r="H205" s="47">
        <v>0</v>
      </c>
      <c r="I205" s="71">
        <v>0</v>
      </c>
    </row>
    <row r="206" spans="1:9" s="5" customFormat="1" ht="20.25" customHeight="1" x14ac:dyDescent="0.25">
      <c r="A206" s="115"/>
      <c r="B206" s="118"/>
      <c r="C206" s="32" t="s">
        <v>2</v>
      </c>
      <c r="D206" s="41">
        <f t="shared" si="98"/>
        <v>0</v>
      </c>
      <c r="E206" s="59">
        <v>0</v>
      </c>
      <c r="F206" s="41">
        <v>0</v>
      </c>
      <c r="G206" s="41">
        <v>0</v>
      </c>
      <c r="H206" s="41">
        <v>0</v>
      </c>
      <c r="I206" s="42">
        <v>0</v>
      </c>
    </row>
    <row r="207" spans="1:9" s="5" customFormat="1" ht="20.25" customHeight="1" x14ac:dyDescent="0.25">
      <c r="A207" s="115"/>
      <c r="B207" s="118"/>
      <c r="C207" s="32" t="s">
        <v>13</v>
      </c>
      <c r="D207" s="41">
        <f>E207+F207+G207+H207+I207</f>
        <v>2994301</v>
      </c>
      <c r="E207" s="59">
        <v>2994301</v>
      </c>
      <c r="F207" s="41">
        <v>0</v>
      </c>
      <c r="G207" s="41">
        <v>0</v>
      </c>
      <c r="H207" s="41">
        <v>0</v>
      </c>
      <c r="I207" s="42">
        <v>0</v>
      </c>
    </row>
    <row r="208" spans="1:9" s="5" customFormat="1" ht="20.25" customHeight="1" thickBot="1" x14ac:dyDescent="0.3">
      <c r="A208" s="116"/>
      <c r="B208" s="119"/>
      <c r="C208" s="33" t="s">
        <v>3</v>
      </c>
      <c r="D208" s="43">
        <f>E208+F208+G208+H208+I208</f>
        <v>24949</v>
      </c>
      <c r="E208" s="43">
        <v>24949</v>
      </c>
      <c r="F208" s="43">
        <v>0</v>
      </c>
      <c r="G208" s="43">
        <v>0</v>
      </c>
      <c r="H208" s="43">
        <v>0</v>
      </c>
      <c r="I208" s="44">
        <v>0</v>
      </c>
    </row>
    <row r="209" spans="1:12" s="5" customFormat="1" ht="20.25" customHeight="1" thickBot="1" x14ac:dyDescent="0.3">
      <c r="A209" s="147" t="s">
        <v>42</v>
      </c>
      <c r="B209" s="150" t="s">
        <v>97</v>
      </c>
      <c r="C209" s="88" t="s">
        <v>21</v>
      </c>
      <c r="D209" s="76">
        <f>SUM(E209:I209)</f>
        <v>3804446.33</v>
      </c>
      <c r="E209" s="76">
        <f>E210+E211+E212+E213</f>
        <v>0</v>
      </c>
      <c r="F209" s="76">
        <f>F210+F211+F212+F213</f>
        <v>2640542.33</v>
      </c>
      <c r="G209" s="76">
        <f>G210+G211+G212+G213</f>
        <v>1163903.9999999998</v>
      </c>
      <c r="H209" s="76">
        <f>H210+H211+H212+H213</f>
        <v>0</v>
      </c>
      <c r="I209" s="77">
        <f>I210+I211+I212+I213</f>
        <v>0</v>
      </c>
    </row>
    <row r="210" spans="1:12" s="5" customFormat="1" ht="25.5" customHeight="1" x14ac:dyDescent="0.25">
      <c r="A210" s="148"/>
      <c r="B210" s="151"/>
      <c r="C210" s="89" t="s">
        <v>12</v>
      </c>
      <c r="D210" s="75">
        <f>SUM(E210:I210)</f>
        <v>3566993.26</v>
      </c>
      <c r="E210" s="75">
        <f>E220</f>
        <v>0</v>
      </c>
      <c r="F210" s="75">
        <f>F220</f>
        <v>2483430.06</v>
      </c>
      <c r="G210" s="75">
        <f>G225</f>
        <v>1083563.2</v>
      </c>
      <c r="H210" s="75">
        <f>H220</f>
        <v>0</v>
      </c>
      <c r="I210" s="75">
        <f t="shared" ref="G210:I213" si="99">I220</f>
        <v>0</v>
      </c>
    </row>
    <row r="211" spans="1:12" s="5" customFormat="1" ht="25.5" customHeight="1" x14ac:dyDescent="0.25">
      <c r="A211" s="148"/>
      <c r="B211" s="151"/>
      <c r="C211" s="90" t="s">
        <v>2</v>
      </c>
      <c r="D211" s="60">
        <f>SUM(E211:I211)</f>
        <v>187737.75</v>
      </c>
      <c r="E211" s="60">
        <f t="shared" ref="E211:F213" si="100">E221</f>
        <v>0</v>
      </c>
      <c r="F211" s="60">
        <f t="shared" si="100"/>
        <v>130706.85</v>
      </c>
      <c r="G211" s="60">
        <v>57030.9</v>
      </c>
      <c r="H211" s="75">
        <f>H221</f>
        <v>0</v>
      </c>
      <c r="I211" s="60">
        <f t="shared" si="99"/>
        <v>0</v>
      </c>
    </row>
    <row r="212" spans="1:12" s="5" customFormat="1" ht="24.75" customHeight="1" x14ac:dyDescent="0.25">
      <c r="A212" s="148"/>
      <c r="B212" s="151"/>
      <c r="C212" s="90" t="s">
        <v>13</v>
      </c>
      <c r="D212" s="60">
        <f>SUM(E212:I212)</f>
        <v>0</v>
      </c>
      <c r="E212" s="60">
        <f t="shared" si="100"/>
        <v>0</v>
      </c>
      <c r="F212" s="60">
        <f t="shared" si="100"/>
        <v>0</v>
      </c>
      <c r="G212" s="60">
        <f t="shared" si="99"/>
        <v>0</v>
      </c>
      <c r="H212" s="60">
        <f t="shared" si="99"/>
        <v>0</v>
      </c>
      <c r="I212" s="60">
        <f t="shared" si="99"/>
        <v>0</v>
      </c>
    </row>
    <row r="213" spans="1:12" s="5" customFormat="1" ht="28.5" customHeight="1" thickBot="1" x14ac:dyDescent="0.3">
      <c r="A213" s="149"/>
      <c r="B213" s="152"/>
      <c r="C213" s="91" t="s">
        <v>3</v>
      </c>
      <c r="D213" s="61">
        <f>SUM(E213:I213)</f>
        <v>49715.32</v>
      </c>
      <c r="E213" s="61">
        <f t="shared" si="100"/>
        <v>0</v>
      </c>
      <c r="F213" s="61">
        <f t="shared" si="100"/>
        <v>26405.42</v>
      </c>
      <c r="G213" s="61">
        <f>G228</f>
        <v>23309.9</v>
      </c>
      <c r="H213" s="61">
        <f>H223</f>
        <v>0</v>
      </c>
      <c r="I213" s="61">
        <f t="shared" si="99"/>
        <v>0</v>
      </c>
      <c r="L213" s="5" t="s">
        <v>96</v>
      </c>
    </row>
    <row r="214" spans="1:12" s="9" customFormat="1" ht="20.25" hidden="1" customHeight="1" x14ac:dyDescent="0.25">
      <c r="A214" s="114" t="s">
        <v>41</v>
      </c>
      <c r="B214" s="117"/>
      <c r="C214" s="30" t="s">
        <v>21</v>
      </c>
      <c r="D214" s="34">
        <f>E214+F214+G214+H214+I214</f>
        <v>0</v>
      </c>
      <c r="E214" s="45">
        <f>E215+E216+E217+E218</f>
        <v>0</v>
      </c>
      <c r="F214" s="45">
        <f t="shared" ref="F214:I214" si="101">F215+F216+F217+F218</f>
        <v>0</v>
      </c>
      <c r="G214" s="45">
        <f t="shared" si="101"/>
        <v>0</v>
      </c>
      <c r="H214" s="45">
        <f t="shared" si="101"/>
        <v>0</v>
      </c>
      <c r="I214" s="46">
        <f t="shared" si="101"/>
        <v>0</v>
      </c>
    </row>
    <row r="215" spans="1:12" s="5" customFormat="1" ht="20.25" hidden="1" customHeight="1" x14ac:dyDescent="0.25">
      <c r="A215" s="115"/>
      <c r="B215" s="118"/>
      <c r="C215" s="31" t="s">
        <v>12</v>
      </c>
      <c r="D215" s="51">
        <f t="shared" ref="D215:D218" si="102">E215+F215+G215+H215+I215</f>
        <v>0</v>
      </c>
      <c r="E215" s="41">
        <v>0</v>
      </c>
      <c r="F215" s="41">
        <v>0</v>
      </c>
      <c r="G215" s="41">
        <v>0</v>
      </c>
      <c r="H215" s="41">
        <v>0</v>
      </c>
      <c r="I215" s="42">
        <v>0</v>
      </c>
    </row>
    <row r="216" spans="1:12" s="5" customFormat="1" ht="20.25" hidden="1" customHeight="1" x14ac:dyDescent="0.25">
      <c r="A216" s="115"/>
      <c r="B216" s="118"/>
      <c r="C216" s="32" t="s">
        <v>2</v>
      </c>
      <c r="D216" s="51">
        <f t="shared" si="102"/>
        <v>0</v>
      </c>
      <c r="E216" s="41">
        <v>0</v>
      </c>
      <c r="F216" s="41">
        <v>0</v>
      </c>
      <c r="G216" s="41">
        <v>0</v>
      </c>
      <c r="H216" s="41">
        <v>0</v>
      </c>
      <c r="I216" s="42">
        <v>0</v>
      </c>
    </row>
    <row r="217" spans="1:12" s="5" customFormat="1" ht="20.25" hidden="1" customHeight="1" x14ac:dyDescent="0.25">
      <c r="A217" s="115"/>
      <c r="B217" s="118"/>
      <c r="C217" s="32" t="s">
        <v>13</v>
      </c>
      <c r="D217" s="51">
        <f t="shared" si="102"/>
        <v>0</v>
      </c>
      <c r="E217" s="41">
        <v>0</v>
      </c>
      <c r="F217" s="41">
        <v>0</v>
      </c>
      <c r="G217" s="41">
        <v>0</v>
      </c>
      <c r="H217" s="41">
        <v>0</v>
      </c>
      <c r="I217" s="42">
        <v>0</v>
      </c>
    </row>
    <row r="218" spans="1:12" s="5" customFormat="1" ht="20.25" hidden="1" customHeight="1" thickBot="1" x14ac:dyDescent="0.3">
      <c r="A218" s="116"/>
      <c r="B218" s="119"/>
      <c r="C218" s="92" t="s">
        <v>3</v>
      </c>
      <c r="D218" s="53">
        <f t="shared" si="102"/>
        <v>0</v>
      </c>
      <c r="E218" s="62"/>
      <c r="F218" s="62">
        <v>0</v>
      </c>
      <c r="G218" s="62">
        <v>0</v>
      </c>
      <c r="H218" s="62">
        <v>0</v>
      </c>
      <c r="I218" s="63">
        <v>0</v>
      </c>
    </row>
    <row r="219" spans="1:12" s="5" customFormat="1" ht="20.25" customHeight="1" thickBot="1" x14ac:dyDescent="0.3">
      <c r="A219" s="114" t="s">
        <v>98</v>
      </c>
      <c r="B219" s="111" t="s">
        <v>147</v>
      </c>
      <c r="C219" s="86" t="s">
        <v>21</v>
      </c>
      <c r="D219" s="72">
        <f t="shared" ref="D219:D229" si="103">E219+F219+G219+H219+I219</f>
        <v>2640542.33</v>
      </c>
      <c r="E219" s="72">
        <f>E220+E221+E222+E223</f>
        <v>0</v>
      </c>
      <c r="F219" s="72">
        <f>F220+F221+F222+F223</f>
        <v>2640542.33</v>
      </c>
      <c r="G219" s="72">
        <f>G220+G221+G222+G223</f>
        <v>0</v>
      </c>
      <c r="H219" s="72">
        <f>H220+H221+H222+H223</f>
        <v>0</v>
      </c>
      <c r="I219" s="73">
        <f>I220+I221+I222+I223</f>
        <v>0</v>
      </c>
    </row>
    <row r="220" spans="1:12" s="5" customFormat="1" ht="20.25" customHeight="1" x14ac:dyDescent="0.25">
      <c r="A220" s="115"/>
      <c r="B220" s="112"/>
      <c r="C220" s="31" t="s">
        <v>12</v>
      </c>
      <c r="D220" s="47">
        <f t="shared" si="103"/>
        <v>2483430.06</v>
      </c>
      <c r="E220" s="74">
        <v>0</v>
      </c>
      <c r="F220" s="47">
        <v>2483430.06</v>
      </c>
      <c r="G220" s="47">
        <v>0</v>
      </c>
      <c r="H220" s="47">
        <v>0</v>
      </c>
      <c r="I220" s="71">
        <v>0</v>
      </c>
    </row>
    <row r="221" spans="1:12" s="5" customFormat="1" ht="20.25" customHeight="1" x14ac:dyDescent="0.25">
      <c r="A221" s="115"/>
      <c r="B221" s="112"/>
      <c r="C221" s="32" t="s">
        <v>2</v>
      </c>
      <c r="D221" s="41">
        <f t="shared" si="103"/>
        <v>130706.85</v>
      </c>
      <c r="E221" s="59">
        <v>0</v>
      </c>
      <c r="F221" s="41">
        <v>130706.85</v>
      </c>
      <c r="G221" s="41">
        <v>0</v>
      </c>
      <c r="H221" s="41">
        <v>0</v>
      </c>
      <c r="I221" s="42">
        <v>0</v>
      </c>
    </row>
    <row r="222" spans="1:12" s="5" customFormat="1" ht="20.25" customHeight="1" x14ac:dyDescent="0.25">
      <c r="A222" s="115"/>
      <c r="B222" s="112"/>
      <c r="C222" s="32" t="s">
        <v>13</v>
      </c>
      <c r="D222" s="41">
        <f t="shared" si="103"/>
        <v>0</v>
      </c>
      <c r="E222" s="59">
        <v>0</v>
      </c>
      <c r="F222" s="41">
        <v>0</v>
      </c>
      <c r="G222" s="41">
        <v>0</v>
      </c>
      <c r="H222" s="41">
        <v>0</v>
      </c>
      <c r="I222" s="42">
        <v>0</v>
      </c>
    </row>
    <row r="223" spans="1:12" s="5" customFormat="1" ht="20.25" customHeight="1" thickBot="1" x14ac:dyDescent="0.3">
      <c r="A223" s="116"/>
      <c r="B223" s="113"/>
      <c r="C223" s="33" t="s">
        <v>3</v>
      </c>
      <c r="D223" s="43">
        <f t="shared" si="103"/>
        <v>26405.42</v>
      </c>
      <c r="E223" s="43">
        <v>0</v>
      </c>
      <c r="F223" s="43">
        <v>26405.42</v>
      </c>
      <c r="G223" s="43">
        <v>0</v>
      </c>
      <c r="H223" s="43">
        <v>0</v>
      </c>
      <c r="I223" s="44">
        <v>0</v>
      </c>
      <c r="L223" s="5" t="s">
        <v>96</v>
      </c>
    </row>
    <row r="224" spans="1:12" s="5" customFormat="1" ht="20.25" customHeight="1" thickBot="1" x14ac:dyDescent="0.3">
      <c r="A224" s="114" t="s">
        <v>112</v>
      </c>
      <c r="B224" s="111" t="s">
        <v>148</v>
      </c>
      <c r="C224" s="86" t="s">
        <v>21</v>
      </c>
      <c r="D224" s="72">
        <f t="shared" ref="D224:D228" si="104">E224+F224+G224+H224+I224</f>
        <v>1163904</v>
      </c>
      <c r="E224" s="72">
        <f>E225+E226+E227+E228</f>
        <v>0</v>
      </c>
      <c r="F224" s="72">
        <f>F225+F226+F227+F228</f>
        <v>0</v>
      </c>
      <c r="G224" s="72">
        <v>1163904</v>
      </c>
      <c r="H224" s="72">
        <f>H225+H226+H227+H228</f>
        <v>0</v>
      </c>
      <c r="I224" s="73">
        <f>I225+I226+I227+I228</f>
        <v>0</v>
      </c>
    </row>
    <row r="225" spans="1:12" s="5" customFormat="1" ht="20.25" customHeight="1" x14ac:dyDescent="0.25">
      <c r="A225" s="115"/>
      <c r="B225" s="112"/>
      <c r="C225" s="31" t="s">
        <v>12</v>
      </c>
      <c r="D225" s="47">
        <f t="shared" si="104"/>
        <v>1083563.2</v>
      </c>
      <c r="E225" s="74">
        <v>0</v>
      </c>
      <c r="F225" s="47">
        <v>0</v>
      </c>
      <c r="G225" s="47">
        <v>1083563.2</v>
      </c>
      <c r="H225" s="47">
        <v>0</v>
      </c>
      <c r="I225" s="71">
        <v>0</v>
      </c>
    </row>
    <row r="226" spans="1:12" s="5" customFormat="1" ht="20.25" customHeight="1" x14ac:dyDescent="0.25">
      <c r="A226" s="115"/>
      <c r="B226" s="112"/>
      <c r="C226" s="32" t="s">
        <v>2</v>
      </c>
      <c r="D226" s="41">
        <f t="shared" si="104"/>
        <v>57030.9</v>
      </c>
      <c r="E226" s="59">
        <v>0</v>
      </c>
      <c r="F226" s="41">
        <v>0</v>
      </c>
      <c r="G226" s="41">
        <v>57030.9</v>
      </c>
      <c r="H226" s="41">
        <v>0</v>
      </c>
      <c r="I226" s="42">
        <v>0</v>
      </c>
    </row>
    <row r="227" spans="1:12" s="5" customFormat="1" ht="20.25" customHeight="1" x14ac:dyDescent="0.25">
      <c r="A227" s="115"/>
      <c r="B227" s="112"/>
      <c r="C227" s="32" t="s">
        <v>13</v>
      </c>
      <c r="D227" s="41">
        <f t="shared" si="104"/>
        <v>0</v>
      </c>
      <c r="E227" s="59">
        <v>0</v>
      </c>
      <c r="F227" s="41">
        <v>0</v>
      </c>
      <c r="G227" s="41">
        <v>0</v>
      </c>
      <c r="H227" s="41">
        <v>0</v>
      </c>
      <c r="I227" s="42">
        <v>0</v>
      </c>
    </row>
    <row r="228" spans="1:12" s="5" customFormat="1" ht="20.25" customHeight="1" thickBot="1" x14ac:dyDescent="0.3">
      <c r="A228" s="116"/>
      <c r="B228" s="113"/>
      <c r="C228" s="33" t="s">
        <v>3</v>
      </c>
      <c r="D228" s="43">
        <f t="shared" si="104"/>
        <v>23309.9</v>
      </c>
      <c r="E228" s="43">
        <v>0</v>
      </c>
      <c r="F228" s="43">
        <v>0</v>
      </c>
      <c r="G228" s="43">
        <v>23309.9</v>
      </c>
      <c r="H228" s="43">
        <v>0</v>
      </c>
      <c r="I228" s="44">
        <v>0</v>
      </c>
      <c r="L228" s="5" t="s">
        <v>96</v>
      </c>
    </row>
    <row r="229" spans="1:12" s="5" customFormat="1" ht="20.25" customHeight="1" thickBot="1" x14ac:dyDescent="0.3">
      <c r="A229" s="114" t="s">
        <v>78</v>
      </c>
      <c r="B229" s="111" t="s">
        <v>84</v>
      </c>
      <c r="C229" s="86" t="s">
        <v>21</v>
      </c>
      <c r="D229" s="72">
        <f t="shared" si="103"/>
        <v>111333</v>
      </c>
      <c r="E229" s="72">
        <f>E230+E231+E232+E233</f>
        <v>111333</v>
      </c>
      <c r="F229" s="72">
        <f>F230+F231+F232+F233</f>
        <v>0</v>
      </c>
      <c r="G229" s="72">
        <f>G230+G231+G232+G233</f>
        <v>0</v>
      </c>
      <c r="H229" s="72">
        <f>H230+H231+H232+H233</f>
        <v>0</v>
      </c>
      <c r="I229" s="73">
        <f>I230+I231+I232+I233</f>
        <v>0</v>
      </c>
    </row>
    <row r="230" spans="1:12" s="5" customFormat="1" ht="20.25" customHeight="1" x14ac:dyDescent="0.25">
      <c r="A230" s="115"/>
      <c r="B230" s="112"/>
      <c r="C230" s="31" t="s">
        <v>12</v>
      </c>
      <c r="D230" s="47">
        <f t="shared" ref="D230:D232" si="105">E230+F230+G230+H230+I230</f>
        <v>0</v>
      </c>
      <c r="E230" s="74">
        <v>0</v>
      </c>
      <c r="F230" s="47">
        <v>0</v>
      </c>
      <c r="G230" s="47">
        <v>0</v>
      </c>
      <c r="H230" s="47">
        <v>0</v>
      </c>
      <c r="I230" s="71">
        <v>0</v>
      </c>
    </row>
    <row r="231" spans="1:12" s="5" customFormat="1" ht="20.25" customHeight="1" x14ac:dyDescent="0.25">
      <c r="A231" s="115"/>
      <c r="B231" s="112"/>
      <c r="C231" s="32" t="s">
        <v>2</v>
      </c>
      <c r="D231" s="41">
        <f t="shared" si="105"/>
        <v>0</v>
      </c>
      <c r="E231" s="59">
        <v>0</v>
      </c>
      <c r="F231" s="41">
        <v>0</v>
      </c>
      <c r="G231" s="41">
        <v>0</v>
      </c>
      <c r="H231" s="41">
        <v>0</v>
      </c>
      <c r="I231" s="42">
        <v>0</v>
      </c>
    </row>
    <row r="232" spans="1:12" s="5" customFormat="1" ht="20.25" customHeight="1" x14ac:dyDescent="0.25">
      <c r="A232" s="115"/>
      <c r="B232" s="112"/>
      <c r="C232" s="32" t="s">
        <v>13</v>
      </c>
      <c r="D232" s="41">
        <f t="shared" si="105"/>
        <v>0</v>
      </c>
      <c r="E232" s="59">
        <v>0</v>
      </c>
      <c r="F232" s="41">
        <v>0</v>
      </c>
      <c r="G232" s="41">
        <v>0</v>
      </c>
      <c r="H232" s="41">
        <v>0</v>
      </c>
      <c r="I232" s="42">
        <v>0</v>
      </c>
    </row>
    <row r="233" spans="1:12" s="5" customFormat="1" ht="20.25" customHeight="1" thickBot="1" x14ac:dyDescent="0.3">
      <c r="A233" s="116"/>
      <c r="B233" s="113"/>
      <c r="C233" s="33" t="s">
        <v>3</v>
      </c>
      <c r="D233" s="43">
        <f>E233+F233+G233+H233+I233</f>
        <v>111333</v>
      </c>
      <c r="E233" s="43">
        <v>111333</v>
      </c>
      <c r="F233" s="43">
        <v>0</v>
      </c>
      <c r="G233" s="43">
        <v>0</v>
      </c>
      <c r="H233" s="43">
        <v>0</v>
      </c>
      <c r="I233" s="44">
        <v>0</v>
      </c>
    </row>
    <row r="234" spans="1:12" s="5" customFormat="1" ht="20.25" customHeight="1" thickBot="1" x14ac:dyDescent="0.3">
      <c r="A234" s="114" t="s">
        <v>83</v>
      </c>
      <c r="B234" s="111" t="s">
        <v>87</v>
      </c>
      <c r="C234" s="86" t="s">
        <v>21</v>
      </c>
      <c r="D234" s="72">
        <f>E234+F234+G234+H234+I234</f>
        <v>0</v>
      </c>
      <c r="E234" s="72">
        <f>E235+E236+E237+E238</f>
        <v>0</v>
      </c>
      <c r="F234" s="72">
        <f>F235+F236+F237+F238</f>
        <v>0</v>
      </c>
      <c r="G234" s="72">
        <f>G235+G236+G237+G238</f>
        <v>0</v>
      </c>
      <c r="H234" s="72">
        <f>H235+H236+H237+H238</f>
        <v>0</v>
      </c>
      <c r="I234" s="73">
        <f>I235+I236+I237+I238</f>
        <v>0</v>
      </c>
    </row>
    <row r="235" spans="1:12" s="5" customFormat="1" ht="20.25" customHeight="1" x14ac:dyDescent="0.25">
      <c r="A235" s="115"/>
      <c r="B235" s="112"/>
      <c r="C235" s="31" t="s">
        <v>12</v>
      </c>
      <c r="D235" s="47">
        <f t="shared" ref="D235:D237" si="106">E235+F235+G235+H235+I235</f>
        <v>0</v>
      </c>
      <c r="E235" s="74">
        <v>0</v>
      </c>
      <c r="F235" s="47">
        <v>0</v>
      </c>
      <c r="G235" s="47">
        <v>0</v>
      </c>
      <c r="H235" s="47">
        <v>0</v>
      </c>
      <c r="I235" s="71">
        <v>0</v>
      </c>
    </row>
    <row r="236" spans="1:12" s="5" customFormat="1" ht="20.25" customHeight="1" x14ac:dyDescent="0.25">
      <c r="A236" s="115"/>
      <c r="B236" s="112"/>
      <c r="C236" s="32" t="s">
        <v>2</v>
      </c>
      <c r="D236" s="41">
        <f t="shared" si="106"/>
        <v>0</v>
      </c>
      <c r="E236" s="59">
        <v>0</v>
      </c>
      <c r="F236" s="41">
        <v>0</v>
      </c>
      <c r="G236" s="41">
        <v>0</v>
      </c>
      <c r="H236" s="41">
        <v>0</v>
      </c>
      <c r="I236" s="42">
        <v>0</v>
      </c>
    </row>
    <row r="237" spans="1:12" s="5" customFormat="1" ht="20.25" customHeight="1" x14ac:dyDescent="0.25">
      <c r="A237" s="115"/>
      <c r="B237" s="112"/>
      <c r="C237" s="32" t="s">
        <v>13</v>
      </c>
      <c r="D237" s="41">
        <f t="shared" si="106"/>
        <v>0</v>
      </c>
      <c r="E237" s="59">
        <v>0</v>
      </c>
      <c r="F237" s="41">
        <v>0</v>
      </c>
      <c r="G237" s="41">
        <v>0</v>
      </c>
      <c r="H237" s="41">
        <v>0</v>
      </c>
      <c r="I237" s="42">
        <v>0</v>
      </c>
    </row>
    <row r="238" spans="1:12" s="5" customFormat="1" ht="20.25" customHeight="1" thickBot="1" x14ac:dyDescent="0.3">
      <c r="A238" s="116"/>
      <c r="B238" s="113"/>
      <c r="C238" s="33" t="s">
        <v>3</v>
      </c>
      <c r="D238" s="43">
        <f>E238+F238+G238+H238+I238</f>
        <v>0</v>
      </c>
      <c r="E238" s="43">
        <v>0</v>
      </c>
      <c r="F238" s="43">
        <v>0</v>
      </c>
      <c r="G238" s="43">
        <v>0</v>
      </c>
      <c r="H238" s="43">
        <v>0</v>
      </c>
      <c r="I238" s="44">
        <v>0</v>
      </c>
    </row>
    <row r="239" spans="1:12" s="5" customFormat="1" ht="20.25" customHeight="1" thickBot="1" x14ac:dyDescent="0.3">
      <c r="A239" s="114" t="s">
        <v>85</v>
      </c>
      <c r="B239" s="111" t="s">
        <v>86</v>
      </c>
      <c r="C239" s="86" t="s">
        <v>21</v>
      </c>
      <c r="D239" s="72">
        <f>E239+F239+G239+H239+I239</f>
        <v>0</v>
      </c>
      <c r="E239" s="72">
        <f>E240+E241+E242+E243</f>
        <v>0</v>
      </c>
      <c r="F239" s="72">
        <f>F240+F241+F242+F243</f>
        <v>0</v>
      </c>
      <c r="G239" s="72">
        <f>G240+G241+G242+G243</f>
        <v>0</v>
      </c>
      <c r="H239" s="72">
        <f>H240+H241+H242+H243</f>
        <v>0</v>
      </c>
      <c r="I239" s="73">
        <f>I240+I241+I242+I243</f>
        <v>0</v>
      </c>
    </row>
    <row r="240" spans="1:12" s="5" customFormat="1" ht="20.25" customHeight="1" x14ac:dyDescent="0.25">
      <c r="A240" s="115"/>
      <c r="B240" s="112"/>
      <c r="C240" s="31" t="s">
        <v>12</v>
      </c>
      <c r="D240" s="47">
        <f t="shared" ref="D240:D242" si="107">E240+F240+G240+H240+I240</f>
        <v>0</v>
      </c>
      <c r="E240" s="74">
        <v>0</v>
      </c>
      <c r="F240" s="47">
        <v>0</v>
      </c>
      <c r="G240" s="47">
        <v>0</v>
      </c>
      <c r="H240" s="47">
        <v>0</v>
      </c>
      <c r="I240" s="71">
        <v>0</v>
      </c>
    </row>
    <row r="241" spans="1:9" s="5" customFormat="1" ht="20.25" customHeight="1" x14ac:dyDescent="0.25">
      <c r="A241" s="115"/>
      <c r="B241" s="112"/>
      <c r="C241" s="32" t="s">
        <v>2</v>
      </c>
      <c r="D241" s="41">
        <f t="shared" si="107"/>
        <v>0</v>
      </c>
      <c r="E241" s="59">
        <v>0</v>
      </c>
      <c r="F241" s="41">
        <v>0</v>
      </c>
      <c r="G241" s="41">
        <v>0</v>
      </c>
      <c r="H241" s="41">
        <v>0</v>
      </c>
      <c r="I241" s="42">
        <v>0</v>
      </c>
    </row>
    <row r="242" spans="1:9" s="5" customFormat="1" ht="20.25" customHeight="1" x14ac:dyDescent="0.25">
      <c r="A242" s="115"/>
      <c r="B242" s="112"/>
      <c r="C242" s="32" t="s">
        <v>13</v>
      </c>
      <c r="D242" s="41">
        <f t="shared" si="107"/>
        <v>0</v>
      </c>
      <c r="E242" s="59">
        <v>0</v>
      </c>
      <c r="F242" s="41">
        <v>0</v>
      </c>
      <c r="G242" s="41">
        <v>0</v>
      </c>
      <c r="H242" s="41">
        <v>0</v>
      </c>
      <c r="I242" s="42">
        <v>0</v>
      </c>
    </row>
    <row r="243" spans="1:9" s="5" customFormat="1" ht="20.25" customHeight="1" thickBot="1" x14ac:dyDescent="0.3">
      <c r="A243" s="116"/>
      <c r="B243" s="113"/>
      <c r="C243" s="33" t="s">
        <v>3</v>
      </c>
      <c r="D243" s="43">
        <f>E243+F243+G243+H243+I243</f>
        <v>0</v>
      </c>
      <c r="E243" s="43">
        <v>0</v>
      </c>
      <c r="F243" s="43">
        <v>0</v>
      </c>
      <c r="G243" s="43">
        <v>0</v>
      </c>
      <c r="H243" s="43">
        <v>0</v>
      </c>
      <c r="I243" s="44">
        <v>0</v>
      </c>
    </row>
    <row r="244" spans="1:9" s="5" customFormat="1" ht="20.25" customHeight="1" thickBot="1" x14ac:dyDescent="0.3">
      <c r="A244" s="114" t="s">
        <v>105</v>
      </c>
      <c r="B244" s="111" t="s">
        <v>106</v>
      </c>
      <c r="C244" s="96" t="s">
        <v>21</v>
      </c>
      <c r="D244" s="72">
        <f>E244+F244+G244+H244+I244</f>
        <v>775289</v>
      </c>
      <c r="E244" s="72">
        <f>E245+E246+E247+E248</f>
        <v>0</v>
      </c>
      <c r="F244" s="72">
        <f>F245+F246+F247+F248</f>
        <v>265479</v>
      </c>
      <c r="G244" s="72">
        <f t="shared" ref="G244:I244" si="108">G245+G246+G247+G248</f>
        <v>241810</v>
      </c>
      <c r="H244" s="72">
        <f t="shared" si="108"/>
        <v>268000</v>
      </c>
      <c r="I244" s="73">
        <f t="shared" si="108"/>
        <v>0</v>
      </c>
    </row>
    <row r="245" spans="1:9" s="5" customFormat="1" ht="20.25" customHeight="1" x14ac:dyDescent="0.25">
      <c r="A245" s="115"/>
      <c r="B245" s="112"/>
      <c r="C245" s="31" t="s">
        <v>12</v>
      </c>
      <c r="D245" s="95">
        <f t="shared" ref="D245:D246" si="109">E245+F245+G245+H245+I245</f>
        <v>0</v>
      </c>
      <c r="E245" s="74">
        <v>0</v>
      </c>
      <c r="F245" s="47">
        <v>0</v>
      </c>
      <c r="G245" s="47">
        <v>0</v>
      </c>
      <c r="H245" s="47">
        <v>0</v>
      </c>
      <c r="I245" s="71">
        <v>0</v>
      </c>
    </row>
    <row r="246" spans="1:9" s="5" customFormat="1" ht="20.25" customHeight="1" x14ac:dyDescent="0.25">
      <c r="A246" s="115"/>
      <c r="B246" s="112"/>
      <c r="C246" s="32" t="s">
        <v>2</v>
      </c>
      <c r="D246" s="94">
        <f t="shared" si="109"/>
        <v>0</v>
      </c>
      <c r="E246" s="59">
        <v>0</v>
      </c>
      <c r="F246" s="41">
        <v>0</v>
      </c>
      <c r="G246" s="41">
        <v>0</v>
      </c>
      <c r="H246" s="41">
        <v>0</v>
      </c>
      <c r="I246" s="42">
        <v>0</v>
      </c>
    </row>
    <row r="247" spans="1:9" s="5" customFormat="1" ht="20.25" customHeight="1" x14ac:dyDescent="0.25">
      <c r="A247" s="115"/>
      <c r="B247" s="112"/>
      <c r="C247" s="32" t="s">
        <v>13</v>
      </c>
      <c r="D247" s="94">
        <f>E247+F247+G247+H247+I247</f>
        <v>148902</v>
      </c>
      <c r="E247" s="59">
        <v>0</v>
      </c>
      <c r="F247" s="41">
        <v>80902</v>
      </c>
      <c r="G247" s="41">
        <v>0</v>
      </c>
      <c r="H247" s="41">
        <v>68000</v>
      </c>
      <c r="I247" s="42">
        <v>0</v>
      </c>
    </row>
    <row r="248" spans="1:9" s="5" customFormat="1" ht="20.25" customHeight="1" thickBot="1" x14ac:dyDescent="0.3">
      <c r="A248" s="116"/>
      <c r="B248" s="113"/>
      <c r="C248" s="33" t="s">
        <v>3</v>
      </c>
      <c r="D248" s="93">
        <f>E248+F248+G248+H248+I248</f>
        <v>626387</v>
      </c>
      <c r="E248" s="43">
        <v>0</v>
      </c>
      <c r="F248" s="43">
        <v>184577</v>
      </c>
      <c r="G248" s="43">
        <v>241810</v>
      </c>
      <c r="H248" s="37">
        <v>200000</v>
      </c>
      <c r="I248" s="44">
        <v>0</v>
      </c>
    </row>
    <row r="249" spans="1:9" s="5" customFormat="1" ht="20.25" customHeight="1" thickBot="1" x14ac:dyDescent="0.3">
      <c r="A249" s="114" t="s">
        <v>107</v>
      </c>
      <c r="B249" s="111" t="s">
        <v>149</v>
      </c>
      <c r="C249" s="96" t="s">
        <v>21</v>
      </c>
      <c r="D249" s="72">
        <f>E249+F249+G249+H249+I249</f>
        <v>62500</v>
      </c>
      <c r="E249" s="72">
        <f>E250+E251+E252+E253</f>
        <v>0</v>
      </c>
      <c r="F249" s="72">
        <f>F250+F251+F252+F253</f>
        <v>62500</v>
      </c>
      <c r="G249" s="72">
        <f t="shared" ref="G249:I249" si="110">G250+G251+G252+G253</f>
        <v>0</v>
      </c>
      <c r="H249" s="72">
        <f>H250+H251+H252+H253</f>
        <v>0</v>
      </c>
      <c r="I249" s="73">
        <f t="shared" si="110"/>
        <v>0</v>
      </c>
    </row>
    <row r="250" spans="1:9" s="5" customFormat="1" ht="20.25" customHeight="1" x14ac:dyDescent="0.25">
      <c r="A250" s="115"/>
      <c r="B250" s="112"/>
      <c r="C250" s="31" t="s">
        <v>12</v>
      </c>
      <c r="D250" s="95">
        <f t="shared" ref="D250:D253" si="111">E250+F250+G250+H250+I250</f>
        <v>50000</v>
      </c>
      <c r="E250" s="74">
        <v>0</v>
      </c>
      <c r="F250" s="47">
        <v>50000</v>
      </c>
      <c r="G250" s="47">
        <v>0</v>
      </c>
      <c r="H250" s="47">
        <v>0</v>
      </c>
      <c r="I250" s="71">
        <v>0</v>
      </c>
    </row>
    <row r="251" spans="1:9" s="5" customFormat="1" ht="20.25" customHeight="1" x14ac:dyDescent="0.25">
      <c r="A251" s="115"/>
      <c r="B251" s="112"/>
      <c r="C251" s="32" t="s">
        <v>2</v>
      </c>
      <c r="D251" s="94">
        <f t="shared" si="111"/>
        <v>12500</v>
      </c>
      <c r="E251" s="59">
        <v>0</v>
      </c>
      <c r="F251" s="41">
        <v>12500</v>
      </c>
      <c r="G251" s="41">
        <v>0</v>
      </c>
      <c r="H251" s="41">
        <v>0</v>
      </c>
      <c r="I251" s="42">
        <v>0</v>
      </c>
    </row>
    <row r="252" spans="1:9" s="5" customFormat="1" ht="20.25" customHeight="1" x14ac:dyDescent="0.25">
      <c r="A252" s="115"/>
      <c r="B252" s="112"/>
      <c r="C252" s="32" t="s">
        <v>13</v>
      </c>
      <c r="D252" s="94">
        <f t="shared" si="111"/>
        <v>0</v>
      </c>
      <c r="E252" s="59">
        <v>0</v>
      </c>
      <c r="F252" s="41">
        <v>0</v>
      </c>
      <c r="G252" s="41">
        <v>0</v>
      </c>
      <c r="H252" s="41">
        <v>0</v>
      </c>
      <c r="I252" s="42">
        <v>0</v>
      </c>
    </row>
    <row r="253" spans="1:9" s="5" customFormat="1" ht="20.25" customHeight="1" thickBot="1" x14ac:dyDescent="0.3">
      <c r="A253" s="116"/>
      <c r="B253" s="113"/>
      <c r="C253" s="33" t="s">
        <v>3</v>
      </c>
      <c r="D253" s="93">
        <f t="shared" si="111"/>
        <v>0</v>
      </c>
      <c r="E253" s="43">
        <v>0</v>
      </c>
      <c r="F253" s="43">
        <v>0</v>
      </c>
      <c r="G253" s="43">
        <v>0</v>
      </c>
      <c r="H253" s="43">
        <v>0</v>
      </c>
      <c r="I253" s="44">
        <v>0</v>
      </c>
    </row>
    <row r="254" spans="1:9" s="5" customFormat="1" ht="20.25" customHeight="1" thickBot="1" x14ac:dyDescent="0.3">
      <c r="A254" s="114" t="s">
        <v>110</v>
      </c>
      <c r="B254" s="111" t="s">
        <v>109</v>
      </c>
      <c r="C254" s="96" t="s">
        <v>21</v>
      </c>
      <c r="D254" s="72">
        <f>E254+F254+G254+H254+I254</f>
        <v>359951</v>
      </c>
      <c r="E254" s="72">
        <f>E255+E256+E257+E258</f>
        <v>0</v>
      </c>
      <c r="F254" s="72">
        <f>F255+F256+F257+F258</f>
        <v>359951</v>
      </c>
      <c r="G254" s="72">
        <f>G255+G256+G257+G258</f>
        <v>0</v>
      </c>
      <c r="H254" s="72">
        <f>H255+H256+H257+H258</f>
        <v>0</v>
      </c>
      <c r="I254" s="73">
        <f>I255+I256+I257+I258</f>
        <v>0</v>
      </c>
    </row>
    <row r="255" spans="1:9" s="5" customFormat="1" ht="20.25" customHeight="1" x14ac:dyDescent="0.25">
      <c r="A255" s="115"/>
      <c r="B255" s="112"/>
      <c r="C255" s="31" t="s">
        <v>12</v>
      </c>
      <c r="D255" s="95">
        <f>E255+F255+G255+H255+I255</f>
        <v>0</v>
      </c>
      <c r="E255" s="74">
        <v>0</v>
      </c>
      <c r="F255" s="47">
        <v>0</v>
      </c>
      <c r="G255" s="47">
        <v>0</v>
      </c>
      <c r="H255" s="47">
        <v>0</v>
      </c>
      <c r="I255" s="71">
        <v>0</v>
      </c>
    </row>
    <row r="256" spans="1:9" s="5" customFormat="1" ht="20.25" customHeight="1" x14ac:dyDescent="0.25">
      <c r="A256" s="115"/>
      <c r="B256" s="112"/>
      <c r="C256" s="32" t="s">
        <v>2</v>
      </c>
      <c r="D256" s="94">
        <f t="shared" ref="D256:D258" si="112">E256+F256+G256+H256+I256</f>
        <v>0</v>
      </c>
      <c r="E256" s="59">
        <v>0</v>
      </c>
      <c r="F256" s="41">
        <v>0</v>
      </c>
      <c r="G256" s="41">
        <v>0</v>
      </c>
      <c r="H256" s="41">
        <v>0</v>
      </c>
      <c r="I256" s="42">
        <v>0</v>
      </c>
    </row>
    <row r="257" spans="1:9" s="5" customFormat="1" ht="20.25" customHeight="1" x14ac:dyDescent="0.25">
      <c r="A257" s="115"/>
      <c r="B257" s="112"/>
      <c r="C257" s="32" t="s">
        <v>13</v>
      </c>
      <c r="D257" s="94">
        <f t="shared" si="112"/>
        <v>359951</v>
      </c>
      <c r="E257" s="59">
        <v>0</v>
      </c>
      <c r="F257" s="41">
        <v>359951</v>
      </c>
      <c r="G257" s="41">
        <v>0</v>
      </c>
      <c r="H257" s="41">
        <v>0</v>
      </c>
      <c r="I257" s="42">
        <v>0</v>
      </c>
    </row>
    <row r="258" spans="1:9" s="5" customFormat="1" ht="20.25" customHeight="1" thickBot="1" x14ac:dyDescent="0.3">
      <c r="A258" s="116"/>
      <c r="B258" s="113"/>
      <c r="C258" s="33" t="s">
        <v>3</v>
      </c>
      <c r="D258" s="93">
        <f t="shared" si="112"/>
        <v>0</v>
      </c>
      <c r="E258" s="43">
        <v>0</v>
      </c>
      <c r="F258" s="43">
        <v>0</v>
      </c>
      <c r="G258" s="43">
        <v>0</v>
      </c>
      <c r="H258" s="43">
        <v>0</v>
      </c>
      <c r="I258" s="44">
        <v>0</v>
      </c>
    </row>
    <row r="259" spans="1:9" s="5" customFormat="1" ht="20.25" customHeight="1" thickBot="1" x14ac:dyDescent="0.3">
      <c r="A259" s="108" t="s">
        <v>150</v>
      </c>
      <c r="B259" s="111" t="s">
        <v>151</v>
      </c>
      <c r="C259" s="96" t="s">
        <v>21</v>
      </c>
      <c r="D259" s="72">
        <f>E259+F259+G259+H259+I259</f>
        <v>64482.32</v>
      </c>
      <c r="E259" s="72">
        <f>E260+E261+E262+E263</f>
        <v>0</v>
      </c>
      <c r="F259" s="72">
        <f>F260+F261+F262+F263</f>
        <v>0</v>
      </c>
      <c r="G259" s="72">
        <f>G260+G261+G262+G263</f>
        <v>0</v>
      </c>
      <c r="H259" s="72">
        <f>H260+H261+H262+H263</f>
        <v>64482.32</v>
      </c>
      <c r="I259" s="73">
        <f>I260+I261+I262+I263</f>
        <v>0</v>
      </c>
    </row>
    <row r="260" spans="1:9" s="5" customFormat="1" ht="20.25" customHeight="1" x14ac:dyDescent="0.25">
      <c r="A260" s="109"/>
      <c r="B260" s="112"/>
      <c r="C260" s="31" t="s">
        <v>12</v>
      </c>
      <c r="D260" s="95">
        <f>E260+F260+G260+H260+I260</f>
        <v>45943.31</v>
      </c>
      <c r="E260" s="74">
        <v>0</v>
      </c>
      <c r="F260" s="47">
        <v>0</v>
      </c>
      <c r="G260" s="47">
        <v>0</v>
      </c>
      <c r="H260" s="47">
        <v>45943.31</v>
      </c>
      <c r="I260" s="71">
        <v>0</v>
      </c>
    </row>
    <row r="261" spans="1:9" s="5" customFormat="1" ht="20.25" customHeight="1" x14ac:dyDescent="0.25">
      <c r="A261" s="109"/>
      <c r="B261" s="112"/>
      <c r="C261" s="32" t="s">
        <v>2</v>
      </c>
      <c r="D261" s="94">
        <f t="shared" ref="D261:D263" si="113">E261+F261+G261+H261+I261</f>
        <v>2418.4299999999998</v>
      </c>
      <c r="E261" s="59">
        <v>0</v>
      </c>
      <c r="F261" s="41">
        <v>0</v>
      </c>
      <c r="G261" s="41">
        <v>0</v>
      </c>
      <c r="H261" s="41">
        <v>2418.4299999999998</v>
      </c>
      <c r="I261" s="42">
        <v>0</v>
      </c>
    </row>
    <row r="262" spans="1:9" s="5" customFormat="1" ht="20.25" customHeight="1" x14ac:dyDescent="0.25">
      <c r="A262" s="109"/>
      <c r="B262" s="112"/>
      <c r="C262" s="32" t="s">
        <v>13</v>
      </c>
      <c r="D262" s="94">
        <f t="shared" si="113"/>
        <v>0</v>
      </c>
      <c r="E262" s="59">
        <v>0</v>
      </c>
      <c r="F262" s="41">
        <v>0</v>
      </c>
      <c r="G262" s="41">
        <v>0</v>
      </c>
      <c r="H262" s="41">
        <v>0</v>
      </c>
      <c r="I262" s="42">
        <v>0</v>
      </c>
    </row>
    <row r="263" spans="1:9" s="5" customFormat="1" ht="36.75" customHeight="1" thickBot="1" x14ac:dyDescent="0.3">
      <c r="A263" s="110"/>
      <c r="B263" s="113"/>
      <c r="C263" s="33" t="s">
        <v>3</v>
      </c>
      <c r="D263" s="93">
        <f t="shared" si="113"/>
        <v>16120.58</v>
      </c>
      <c r="E263" s="43">
        <v>0</v>
      </c>
      <c r="F263" s="43">
        <v>0</v>
      </c>
      <c r="G263" s="43">
        <v>0</v>
      </c>
      <c r="H263" s="43">
        <v>16120.58</v>
      </c>
      <c r="I263" s="44">
        <v>0</v>
      </c>
    </row>
    <row r="264" spans="1:9" s="26" customFormat="1" ht="20.25" customHeight="1" thickBot="1" x14ac:dyDescent="0.3">
      <c r="A264" s="126" t="s">
        <v>18</v>
      </c>
      <c r="B264" s="129" t="s">
        <v>101</v>
      </c>
      <c r="C264" s="82" t="s">
        <v>21</v>
      </c>
      <c r="D264" s="69">
        <f>E264+F264+G264+H264+I264</f>
        <v>1353107.2300000002</v>
      </c>
      <c r="E264" s="69">
        <f>E265+E266+E267+E268</f>
        <v>248363.2</v>
      </c>
      <c r="F264" s="69">
        <f>F265+F266+F267+F268</f>
        <v>874963.72000000009</v>
      </c>
      <c r="G264" s="69">
        <f>G265+G266+G267+G268</f>
        <v>144085.31</v>
      </c>
      <c r="H264" s="69">
        <f>H265+H266+H267+H268</f>
        <v>85695</v>
      </c>
      <c r="I264" s="70">
        <f>I265+I266+I267+I268</f>
        <v>0</v>
      </c>
    </row>
    <row r="265" spans="1:9" s="26" customFormat="1" ht="26.25" customHeight="1" x14ac:dyDescent="0.25">
      <c r="A265" s="127"/>
      <c r="B265" s="130"/>
      <c r="C265" s="83" t="s">
        <v>12</v>
      </c>
      <c r="D265" s="68">
        <f>SUM(E265:I265)</f>
        <v>0</v>
      </c>
      <c r="E265" s="68">
        <f t="shared" ref="E265:I268" si="114">E270+E280+E285+E295</f>
        <v>0</v>
      </c>
      <c r="F265" s="68">
        <f t="shared" si="114"/>
        <v>0</v>
      </c>
      <c r="G265" s="68">
        <f>G270+G280+G285+G295</f>
        <v>0</v>
      </c>
      <c r="H265" s="68">
        <f t="shared" si="114"/>
        <v>0</v>
      </c>
      <c r="I265" s="68">
        <f t="shared" si="114"/>
        <v>0</v>
      </c>
    </row>
    <row r="266" spans="1:9" s="26" customFormat="1" ht="25.5" customHeight="1" x14ac:dyDescent="0.25">
      <c r="A266" s="127"/>
      <c r="B266" s="130"/>
      <c r="C266" s="84" t="s">
        <v>2</v>
      </c>
      <c r="D266" s="39">
        <f>SUM(E266:I266)</f>
        <v>628565.86</v>
      </c>
      <c r="E266" s="39">
        <f t="shared" si="114"/>
        <v>25200</v>
      </c>
      <c r="F266" s="39">
        <f>F271+F281+F286+F296</f>
        <v>476254.55</v>
      </c>
      <c r="G266" s="39">
        <f>G271+G281+G286+G296</f>
        <v>127111.31</v>
      </c>
      <c r="H266" s="39">
        <f t="shared" si="114"/>
        <v>0</v>
      </c>
      <c r="I266" s="39">
        <f t="shared" si="114"/>
        <v>0</v>
      </c>
    </row>
    <row r="267" spans="1:9" s="26" customFormat="1" ht="25.5" customHeight="1" x14ac:dyDescent="0.25">
      <c r="A267" s="127"/>
      <c r="B267" s="130"/>
      <c r="C267" s="84" t="s">
        <v>13</v>
      </c>
      <c r="D267" s="39">
        <f>SUM(E267:I267)</f>
        <v>564709.04</v>
      </c>
      <c r="E267" s="39">
        <f t="shared" si="114"/>
        <v>220687.04</v>
      </c>
      <c r="F267" s="39">
        <f>F272+F282+F287+F297</f>
        <v>344022</v>
      </c>
      <c r="G267" s="39">
        <f>G272+G282+G287+G297</f>
        <v>0</v>
      </c>
      <c r="H267" s="39">
        <f>H272+H282+H287+H297</f>
        <v>0</v>
      </c>
      <c r="I267" s="39">
        <f t="shared" si="114"/>
        <v>0</v>
      </c>
    </row>
    <row r="268" spans="1:9" s="26" customFormat="1" ht="25.5" customHeight="1" thickBot="1" x14ac:dyDescent="0.3">
      <c r="A268" s="128"/>
      <c r="B268" s="131"/>
      <c r="C268" s="85" t="s">
        <v>3</v>
      </c>
      <c r="D268" s="40">
        <f t="shared" ref="D268:D274" si="115">E268+F268+G268+H268+I268</f>
        <v>159832.33000000002</v>
      </c>
      <c r="E268" s="40">
        <f t="shared" si="114"/>
        <v>2476.16</v>
      </c>
      <c r="F268" s="40">
        <f>F273+F283+F288+F298</f>
        <v>54687.17</v>
      </c>
      <c r="G268" s="40">
        <f>G273+G283+G288+G298</f>
        <v>16974</v>
      </c>
      <c r="H268" s="40">
        <f t="shared" si="114"/>
        <v>85695</v>
      </c>
      <c r="I268" s="40">
        <f t="shared" si="114"/>
        <v>0</v>
      </c>
    </row>
    <row r="269" spans="1:9" s="5" customFormat="1" ht="27" customHeight="1" thickBot="1" x14ac:dyDescent="0.3">
      <c r="A269" s="114" t="s">
        <v>19</v>
      </c>
      <c r="B269" s="117" t="s">
        <v>104</v>
      </c>
      <c r="C269" s="86" t="s">
        <v>21</v>
      </c>
      <c r="D269" s="72">
        <f t="shared" si="115"/>
        <v>756102.03</v>
      </c>
      <c r="E269" s="72">
        <f>E270+E271+E272+E273</f>
        <v>0</v>
      </c>
      <c r="F269" s="72">
        <f>F270+F271+F272+F273</f>
        <v>529171.72</v>
      </c>
      <c r="G269" s="72">
        <f>G270+G271+G272+G273</f>
        <v>141235.31</v>
      </c>
      <c r="H269" s="72">
        <f>H270+H271+H272+H273</f>
        <v>85695</v>
      </c>
      <c r="I269" s="73">
        <f>I270+I271+I272+I273</f>
        <v>0</v>
      </c>
    </row>
    <row r="270" spans="1:9" s="5" customFormat="1" ht="20.25" customHeight="1" x14ac:dyDescent="0.25">
      <c r="A270" s="115"/>
      <c r="B270" s="118"/>
      <c r="C270" s="31" t="s">
        <v>12</v>
      </c>
      <c r="D270" s="47">
        <f t="shared" si="115"/>
        <v>0</v>
      </c>
      <c r="E270" s="74">
        <f t="shared" ref="E270:I273" si="116">E275</f>
        <v>0</v>
      </c>
      <c r="F270" s="47">
        <f t="shared" si="116"/>
        <v>0</v>
      </c>
      <c r="G270" s="47">
        <f t="shared" si="116"/>
        <v>0</v>
      </c>
      <c r="H270" s="47">
        <f t="shared" si="116"/>
        <v>0</v>
      </c>
      <c r="I270" s="71">
        <f t="shared" si="116"/>
        <v>0</v>
      </c>
    </row>
    <row r="271" spans="1:9" s="5" customFormat="1" ht="24.75" customHeight="1" x14ac:dyDescent="0.25">
      <c r="A271" s="115"/>
      <c r="B271" s="118"/>
      <c r="C271" s="32" t="s">
        <v>2</v>
      </c>
      <c r="D271" s="41">
        <f t="shared" si="115"/>
        <v>603365.86</v>
      </c>
      <c r="E271" s="59">
        <f t="shared" si="116"/>
        <v>0</v>
      </c>
      <c r="F271" s="41">
        <f t="shared" si="116"/>
        <v>476254.55</v>
      </c>
      <c r="G271" s="41">
        <f t="shared" si="116"/>
        <v>127111.31</v>
      </c>
      <c r="H271" s="41">
        <f>213015.25+435854.75-648870</f>
        <v>0</v>
      </c>
      <c r="I271" s="42">
        <f t="shared" si="116"/>
        <v>0</v>
      </c>
    </row>
    <row r="272" spans="1:9" s="5" customFormat="1" ht="24.75" customHeight="1" x14ac:dyDescent="0.25">
      <c r="A272" s="115"/>
      <c r="B272" s="118"/>
      <c r="C272" s="32" t="s">
        <v>13</v>
      </c>
      <c r="D272" s="41">
        <f t="shared" si="115"/>
        <v>33000</v>
      </c>
      <c r="E272" s="59">
        <f t="shared" si="116"/>
        <v>0</v>
      </c>
      <c r="F272" s="41">
        <f t="shared" si="116"/>
        <v>33000</v>
      </c>
      <c r="G272" s="41">
        <f t="shared" si="116"/>
        <v>0</v>
      </c>
      <c r="H272" s="41">
        <v>0</v>
      </c>
      <c r="I272" s="42">
        <f t="shared" si="116"/>
        <v>0</v>
      </c>
    </row>
    <row r="273" spans="1:9" s="5" customFormat="1" ht="27.75" customHeight="1" thickBot="1" x14ac:dyDescent="0.3">
      <c r="A273" s="116"/>
      <c r="B273" s="119"/>
      <c r="C273" s="33" t="s">
        <v>3</v>
      </c>
      <c r="D273" s="43">
        <f t="shared" si="115"/>
        <v>119736.17</v>
      </c>
      <c r="E273" s="43">
        <f t="shared" si="116"/>
        <v>0</v>
      </c>
      <c r="F273" s="43">
        <f t="shared" si="116"/>
        <v>19917.169999999998</v>
      </c>
      <c r="G273" s="43">
        <f t="shared" si="116"/>
        <v>14124</v>
      </c>
      <c r="H273" s="43">
        <f t="shared" si="116"/>
        <v>85695</v>
      </c>
      <c r="I273" s="44">
        <f t="shared" si="116"/>
        <v>0</v>
      </c>
    </row>
    <row r="274" spans="1:9" s="5" customFormat="1" ht="20.25" customHeight="1" thickBot="1" x14ac:dyDescent="0.3">
      <c r="A274" s="114" t="s">
        <v>102</v>
      </c>
      <c r="B274" s="133" t="s">
        <v>103</v>
      </c>
      <c r="C274" s="86" t="s">
        <v>21</v>
      </c>
      <c r="D274" s="72">
        <f t="shared" si="115"/>
        <v>756102.03</v>
      </c>
      <c r="E274" s="72">
        <f>E275+E276+E277+E278</f>
        <v>0</v>
      </c>
      <c r="F274" s="72">
        <f>F275+F276+F277+F278</f>
        <v>529171.72</v>
      </c>
      <c r="G274" s="72">
        <f>G275+G276+G277+G278</f>
        <v>141235.31</v>
      </c>
      <c r="H274" s="72">
        <f t="shared" ref="H274:I274" si="117">H275+H276+H277+H278</f>
        <v>85695</v>
      </c>
      <c r="I274" s="73">
        <f t="shared" si="117"/>
        <v>0</v>
      </c>
    </row>
    <row r="275" spans="1:9" s="5" customFormat="1" ht="20.25" customHeight="1" x14ac:dyDescent="0.25">
      <c r="A275" s="115"/>
      <c r="B275" s="134"/>
      <c r="C275" s="31" t="s">
        <v>12</v>
      </c>
      <c r="D275" s="47">
        <f t="shared" ref="D275:D279" si="118">E275+F275+G275+H275+I275</f>
        <v>0</v>
      </c>
      <c r="E275" s="74">
        <v>0</v>
      </c>
      <c r="F275" s="47">
        <v>0</v>
      </c>
      <c r="G275" s="47">
        <v>0</v>
      </c>
      <c r="H275" s="47">
        <v>0</v>
      </c>
      <c r="I275" s="71">
        <v>0</v>
      </c>
    </row>
    <row r="276" spans="1:9" s="5" customFormat="1" ht="20.25" customHeight="1" x14ac:dyDescent="0.25">
      <c r="A276" s="115"/>
      <c r="B276" s="134"/>
      <c r="C276" s="32" t="s">
        <v>2</v>
      </c>
      <c r="D276" s="41">
        <f t="shared" si="118"/>
        <v>603365.86</v>
      </c>
      <c r="E276" s="59">
        <v>0</v>
      </c>
      <c r="F276" s="41">
        <v>476254.55</v>
      </c>
      <c r="G276" s="41">
        <v>127111.31</v>
      </c>
      <c r="H276" s="41">
        <v>0</v>
      </c>
      <c r="I276" s="42">
        <v>0</v>
      </c>
    </row>
    <row r="277" spans="1:9" s="5" customFormat="1" ht="20.25" customHeight="1" x14ac:dyDescent="0.25">
      <c r="A277" s="115"/>
      <c r="B277" s="134"/>
      <c r="C277" s="32" t="s">
        <v>13</v>
      </c>
      <c r="D277" s="41">
        <f t="shared" si="118"/>
        <v>33000</v>
      </c>
      <c r="E277" s="59">
        <v>0</v>
      </c>
      <c r="F277" s="41">
        <v>33000</v>
      </c>
      <c r="G277" s="41">
        <v>0</v>
      </c>
      <c r="H277" s="41">
        <v>0</v>
      </c>
      <c r="I277" s="42">
        <v>0</v>
      </c>
    </row>
    <row r="278" spans="1:9" s="5" customFormat="1" ht="20.25" customHeight="1" thickBot="1" x14ac:dyDescent="0.3">
      <c r="A278" s="116"/>
      <c r="B278" s="135"/>
      <c r="C278" s="33" t="s">
        <v>3</v>
      </c>
      <c r="D278" s="43">
        <f t="shared" si="118"/>
        <v>119736.17</v>
      </c>
      <c r="E278" s="43">
        <v>0</v>
      </c>
      <c r="F278" s="43">
        <v>19917.169999999998</v>
      </c>
      <c r="G278" s="43">
        <v>14124</v>
      </c>
      <c r="H278" s="37">
        <v>85695</v>
      </c>
      <c r="I278" s="44">
        <v>0</v>
      </c>
    </row>
    <row r="279" spans="1:9" s="5" customFormat="1" ht="20.25" customHeight="1" thickBot="1" x14ac:dyDescent="0.3">
      <c r="A279" s="114" t="s">
        <v>20</v>
      </c>
      <c r="B279" s="117" t="s">
        <v>108</v>
      </c>
      <c r="C279" s="86" t="s">
        <v>21</v>
      </c>
      <c r="D279" s="72">
        <f t="shared" si="118"/>
        <v>17808</v>
      </c>
      <c r="E279" s="72">
        <f>E280+E281+E282+E283</f>
        <v>0</v>
      </c>
      <c r="F279" s="72">
        <f>F280+F281+F282+F283</f>
        <v>17808</v>
      </c>
      <c r="G279" s="72">
        <f>G280+G281+G282+G283</f>
        <v>0</v>
      </c>
      <c r="H279" s="72">
        <f>H280+H281+H282+H283</f>
        <v>0</v>
      </c>
      <c r="I279" s="73">
        <f>I280+I281+I282+I283</f>
        <v>0</v>
      </c>
    </row>
    <row r="280" spans="1:9" s="5" customFormat="1" ht="20.25" customHeight="1" x14ac:dyDescent="0.25">
      <c r="A280" s="115"/>
      <c r="B280" s="118"/>
      <c r="C280" s="31" t="s">
        <v>12</v>
      </c>
      <c r="D280" s="47">
        <f t="shared" ref="D280:D283" si="119">E280+F280+G280+H280+I280</f>
        <v>0</v>
      </c>
      <c r="E280" s="74">
        <v>0</v>
      </c>
      <c r="F280" s="47">
        <v>0</v>
      </c>
      <c r="G280" s="47">
        <v>0</v>
      </c>
      <c r="H280" s="47">
        <v>0</v>
      </c>
      <c r="I280" s="71">
        <v>0</v>
      </c>
    </row>
    <row r="281" spans="1:9" s="5" customFormat="1" ht="20.25" customHeight="1" x14ac:dyDescent="0.25">
      <c r="A281" s="115"/>
      <c r="B281" s="118"/>
      <c r="C281" s="32" t="s">
        <v>2</v>
      </c>
      <c r="D281" s="47">
        <f t="shared" si="119"/>
        <v>0</v>
      </c>
      <c r="E281" s="59">
        <v>0</v>
      </c>
      <c r="F281" s="41">
        <v>0</v>
      </c>
      <c r="G281" s="41">
        <v>0</v>
      </c>
      <c r="H281" s="41">
        <v>0</v>
      </c>
      <c r="I281" s="42">
        <v>0</v>
      </c>
    </row>
    <row r="282" spans="1:9" s="5" customFormat="1" ht="20.25" customHeight="1" x14ac:dyDescent="0.25">
      <c r="A282" s="115"/>
      <c r="B282" s="118"/>
      <c r="C282" s="32" t="s">
        <v>13</v>
      </c>
      <c r="D282" s="47">
        <f>E282+F282+G282+H282+I282</f>
        <v>0</v>
      </c>
      <c r="E282" s="59">
        <v>0</v>
      </c>
      <c r="F282" s="41">
        <v>0</v>
      </c>
      <c r="G282" s="41">
        <v>0</v>
      </c>
      <c r="H282" s="41">
        <v>0</v>
      </c>
      <c r="I282" s="42">
        <v>0</v>
      </c>
    </row>
    <row r="283" spans="1:9" s="5" customFormat="1" ht="20.25" customHeight="1" thickBot="1" x14ac:dyDescent="0.3">
      <c r="A283" s="116"/>
      <c r="B283" s="119"/>
      <c r="C283" s="33" t="s">
        <v>3</v>
      </c>
      <c r="D283" s="43">
        <f t="shared" si="119"/>
        <v>17808</v>
      </c>
      <c r="E283" s="43">
        <v>0</v>
      </c>
      <c r="F283" s="43">
        <v>17808</v>
      </c>
      <c r="G283" s="43">
        <v>0</v>
      </c>
      <c r="H283" s="43">
        <v>0</v>
      </c>
      <c r="I283" s="44">
        <v>0</v>
      </c>
    </row>
    <row r="284" spans="1:9" s="5" customFormat="1" ht="20.25" customHeight="1" thickBot="1" x14ac:dyDescent="0.3">
      <c r="A284" s="114" t="s">
        <v>41</v>
      </c>
      <c r="B284" s="111" t="s">
        <v>75</v>
      </c>
      <c r="C284" s="86" t="s">
        <v>21</v>
      </c>
      <c r="D284" s="72">
        <f>E284+F284+G284+H284+I284</f>
        <v>75952</v>
      </c>
      <c r="E284" s="72">
        <f>E285+E286+E287+E288</f>
        <v>75952</v>
      </c>
      <c r="F284" s="72">
        <f>F285+F286+F287+F288</f>
        <v>0</v>
      </c>
      <c r="G284" s="72">
        <f>G285+G286+G287+G288</f>
        <v>0</v>
      </c>
      <c r="H284" s="72">
        <f t="shared" ref="H284" si="120">H285+H286+H287+H288</f>
        <v>0</v>
      </c>
      <c r="I284" s="73">
        <f>I285+I286+I287+I288</f>
        <v>0</v>
      </c>
    </row>
    <row r="285" spans="1:9" s="5" customFormat="1" ht="20.25" customHeight="1" x14ac:dyDescent="0.25">
      <c r="A285" s="115"/>
      <c r="B285" s="112"/>
      <c r="C285" s="31" t="s">
        <v>12</v>
      </c>
      <c r="D285" s="47">
        <f>E285+F285+G285+H285+I285</f>
        <v>0</v>
      </c>
      <c r="E285" s="74">
        <f t="shared" ref="E285:I288" si="121">E290</f>
        <v>0</v>
      </c>
      <c r="F285" s="47">
        <f t="shared" si="121"/>
        <v>0</v>
      </c>
      <c r="G285" s="47">
        <f t="shared" si="121"/>
        <v>0</v>
      </c>
      <c r="H285" s="47">
        <f t="shared" si="121"/>
        <v>0</v>
      </c>
      <c r="I285" s="71">
        <f t="shared" si="121"/>
        <v>0</v>
      </c>
    </row>
    <row r="286" spans="1:9" s="5" customFormat="1" ht="20.25" customHeight="1" x14ac:dyDescent="0.25">
      <c r="A286" s="115"/>
      <c r="B286" s="112"/>
      <c r="C286" s="32" t="s">
        <v>2</v>
      </c>
      <c r="D286" s="41">
        <f t="shared" ref="D286:D288" si="122">E286+F286+G286+H286+I286</f>
        <v>25200</v>
      </c>
      <c r="E286" s="59">
        <f t="shared" si="121"/>
        <v>25200</v>
      </c>
      <c r="F286" s="41">
        <f t="shared" si="121"/>
        <v>0</v>
      </c>
      <c r="G286" s="41">
        <f t="shared" si="121"/>
        <v>0</v>
      </c>
      <c r="H286" s="41">
        <f t="shared" si="121"/>
        <v>0</v>
      </c>
      <c r="I286" s="42">
        <f t="shared" si="121"/>
        <v>0</v>
      </c>
    </row>
    <row r="287" spans="1:9" s="5" customFormat="1" ht="20.25" customHeight="1" x14ac:dyDescent="0.25">
      <c r="A287" s="115"/>
      <c r="B287" s="112"/>
      <c r="C287" s="32" t="s">
        <v>13</v>
      </c>
      <c r="D287" s="41">
        <f t="shared" si="122"/>
        <v>50000</v>
      </c>
      <c r="E287" s="59">
        <f t="shared" si="121"/>
        <v>50000</v>
      </c>
      <c r="F287" s="41">
        <f t="shared" si="121"/>
        <v>0</v>
      </c>
      <c r="G287" s="41">
        <f t="shared" si="121"/>
        <v>0</v>
      </c>
      <c r="H287" s="41">
        <f t="shared" si="121"/>
        <v>0</v>
      </c>
      <c r="I287" s="42">
        <f t="shared" si="121"/>
        <v>0</v>
      </c>
    </row>
    <row r="288" spans="1:9" s="5" customFormat="1" ht="20.25" customHeight="1" thickBot="1" x14ac:dyDescent="0.3">
      <c r="A288" s="116"/>
      <c r="B288" s="113"/>
      <c r="C288" s="33" t="s">
        <v>3</v>
      </c>
      <c r="D288" s="43">
        <f t="shared" si="122"/>
        <v>752</v>
      </c>
      <c r="E288" s="43">
        <f t="shared" si="121"/>
        <v>752</v>
      </c>
      <c r="F288" s="43">
        <f t="shared" si="121"/>
        <v>0</v>
      </c>
      <c r="G288" s="43">
        <f t="shared" si="121"/>
        <v>0</v>
      </c>
      <c r="H288" s="43">
        <f t="shared" si="121"/>
        <v>0</v>
      </c>
      <c r="I288" s="44">
        <f t="shared" si="121"/>
        <v>0</v>
      </c>
    </row>
    <row r="289" spans="1:9" s="5" customFormat="1" ht="20.25" customHeight="1" thickBot="1" x14ac:dyDescent="0.3">
      <c r="A289" s="114" t="s">
        <v>73</v>
      </c>
      <c r="B289" s="111" t="s">
        <v>74</v>
      </c>
      <c r="C289" s="86" t="s">
        <v>21</v>
      </c>
      <c r="D289" s="72">
        <f>E289+F289+G289+H289+I289</f>
        <v>75952</v>
      </c>
      <c r="E289" s="72">
        <f>E290+E291+E292+E293</f>
        <v>75952</v>
      </c>
      <c r="F289" s="72">
        <f t="shared" ref="F289:H289" si="123">F290+F291+F292+F293</f>
        <v>0</v>
      </c>
      <c r="G289" s="72">
        <v>0</v>
      </c>
      <c r="H289" s="72">
        <f t="shared" si="123"/>
        <v>0</v>
      </c>
      <c r="I289" s="73">
        <f>I290+I291+I292+I293</f>
        <v>0</v>
      </c>
    </row>
    <row r="290" spans="1:9" s="5" customFormat="1" ht="20.25" customHeight="1" x14ac:dyDescent="0.25">
      <c r="A290" s="115"/>
      <c r="B290" s="112"/>
      <c r="C290" s="31" t="s">
        <v>12</v>
      </c>
      <c r="D290" s="47">
        <f t="shared" ref="D290:D293" si="124">E290+F290+G290+H290+I290</f>
        <v>0</v>
      </c>
      <c r="E290" s="74">
        <v>0</v>
      </c>
      <c r="F290" s="47">
        <v>0</v>
      </c>
      <c r="G290" s="47">
        <v>0</v>
      </c>
      <c r="H290" s="47">
        <v>0</v>
      </c>
      <c r="I290" s="71">
        <v>0</v>
      </c>
    </row>
    <row r="291" spans="1:9" s="5" customFormat="1" ht="20.25" customHeight="1" x14ac:dyDescent="0.25">
      <c r="A291" s="115"/>
      <c r="B291" s="112"/>
      <c r="C291" s="32" t="s">
        <v>2</v>
      </c>
      <c r="D291" s="41">
        <f t="shared" si="124"/>
        <v>25200</v>
      </c>
      <c r="E291" s="59">
        <v>25200</v>
      </c>
      <c r="F291" s="41">
        <v>0</v>
      </c>
      <c r="G291" s="41">
        <v>0</v>
      </c>
      <c r="H291" s="41">
        <v>0</v>
      </c>
      <c r="I291" s="42">
        <v>0</v>
      </c>
    </row>
    <row r="292" spans="1:9" s="5" customFormat="1" ht="20.25" customHeight="1" x14ac:dyDescent="0.25">
      <c r="A292" s="115"/>
      <c r="B292" s="112"/>
      <c r="C292" s="32" t="s">
        <v>13</v>
      </c>
      <c r="D292" s="41">
        <f t="shared" si="124"/>
        <v>50000</v>
      </c>
      <c r="E292" s="59">
        <v>50000</v>
      </c>
      <c r="F292" s="41">
        <v>0</v>
      </c>
      <c r="G292" s="41">
        <v>0</v>
      </c>
      <c r="H292" s="41">
        <v>0</v>
      </c>
      <c r="I292" s="42">
        <v>0</v>
      </c>
    </row>
    <row r="293" spans="1:9" s="5" customFormat="1" ht="20.25" customHeight="1" thickBot="1" x14ac:dyDescent="0.3">
      <c r="A293" s="116"/>
      <c r="B293" s="113"/>
      <c r="C293" s="33" t="s">
        <v>3</v>
      </c>
      <c r="D293" s="43">
        <f t="shared" si="124"/>
        <v>752</v>
      </c>
      <c r="E293" s="43">
        <v>752</v>
      </c>
      <c r="F293" s="43">
        <v>0</v>
      </c>
      <c r="G293" s="43">
        <v>0</v>
      </c>
      <c r="H293" s="43">
        <v>0</v>
      </c>
      <c r="I293" s="44">
        <v>0</v>
      </c>
    </row>
    <row r="294" spans="1:9" s="5" customFormat="1" ht="20.25" customHeight="1" thickBot="1" x14ac:dyDescent="0.3">
      <c r="A294" s="114" t="s">
        <v>49</v>
      </c>
      <c r="B294" s="111" t="s">
        <v>76</v>
      </c>
      <c r="C294" s="86" t="s">
        <v>21</v>
      </c>
      <c r="D294" s="72">
        <f t="shared" ref="D294:D304" si="125">E294+F294+G294+H294+I294</f>
        <v>503245.2</v>
      </c>
      <c r="E294" s="72">
        <f>E295+E296+E297+E298</f>
        <v>172411.2</v>
      </c>
      <c r="F294" s="72">
        <f>F295+F296+F297+F298</f>
        <v>327984</v>
      </c>
      <c r="G294" s="72">
        <f>G295+G296+G297+G298</f>
        <v>2850</v>
      </c>
      <c r="H294" s="72">
        <f>H295+H296+H297+H298</f>
        <v>0</v>
      </c>
      <c r="I294" s="73">
        <f>I295+I296+I297+I298</f>
        <v>0</v>
      </c>
    </row>
    <row r="295" spans="1:9" s="5" customFormat="1" ht="20.25" customHeight="1" x14ac:dyDescent="0.25">
      <c r="A295" s="115"/>
      <c r="B295" s="112"/>
      <c r="C295" s="31" t="s">
        <v>12</v>
      </c>
      <c r="D295" s="47">
        <f t="shared" si="125"/>
        <v>0</v>
      </c>
      <c r="E295" s="74">
        <f t="shared" ref="E295:I296" si="126">E300</f>
        <v>0</v>
      </c>
      <c r="F295" s="47">
        <f t="shared" si="126"/>
        <v>0</v>
      </c>
      <c r="G295" s="47">
        <f t="shared" si="126"/>
        <v>0</v>
      </c>
      <c r="H295" s="47">
        <f t="shared" si="126"/>
        <v>0</v>
      </c>
      <c r="I295" s="71">
        <f t="shared" si="126"/>
        <v>0</v>
      </c>
    </row>
    <row r="296" spans="1:9" s="5" customFormat="1" ht="20.25" customHeight="1" x14ac:dyDescent="0.25">
      <c r="A296" s="115"/>
      <c r="B296" s="112"/>
      <c r="C296" s="32" t="s">
        <v>2</v>
      </c>
      <c r="D296" s="41">
        <f t="shared" si="125"/>
        <v>0</v>
      </c>
      <c r="E296" s="59">
        <f t="shared" si="126"/>
        <v>0</v>
      </c>
      <c r="F296" s="41">
        <f t="shared" si="126"/>
        <v>0</v>
      </c>
      <c r="G296" s="41">
        <f t="shared" si="126"/>
        <v>0</v>
      </c>
      <c r="H296" s="41">
        <f t="shared" si="126"/>
        <v>0</v>
      </c>
      <c r="I296" s="42">
        <f t="shared" si="126"/>
        <v>0</v>
      </c>
    </row>
    <row r="297" spans="1:9" s="5" customFormat="1" ht="20.25" customHeight="1" x14ac:dyDescent="0.25">
      <c r="A297" s="115"/>
      <c r="B297" s="112"/>
      <c r="C297" s="32" t="s">
        <v>13</v>
      </c>
      <c r="D297" s="41">
        <f t="shared" si="125"/>
        <v>481709.04000000004</v>
      </c>
      <c r="E297" s="59">
        <f>E302</f>
        <v>170687.04</v>
      </c>
      <c r="F297" s="59">
        <f>F302</f>
        <v>311022</v>
      </c>
      <c r="G297" s="59">
        <f t="shared" ref="G297:I297" si="127">G302</f>
        <v>0</v>
      </c>
      <c r="H297" s="59">
        <f t="shared" si="127"/>
        <v>0</v>
      </c>
      <c r="I297" s="59">
        <f t="shared" si="127"/>
        <v>0</v>
      </c>
    </row>
    <row r="298" spans="1:9" s="5" customFormat="1" ht="20.25" customHeight="1" thickBot="1" x14ac:dyDescent="0.3">
      <c r="A298" s="116"/>
      <c r="B298" s="113"/>
      <c r="C298" s="33" t="s">
        <v>3</v>
      </c>
      <c r="D298" s="43">
        <f t="shared" si="125"/>
        <v>21536.16</v>
      </c>
      <c r="E298" s="43">
        <f>E303</f>
        <v>1724.16</v>
      </c>
      <c r="F298" s="43">
        <f>F303</f>
        <v>16962</v>
      </c>
      <c r="G298" s="43">
        <f t="shared" ref="G298:I298" si="128">G303</f>
        <v>2850</v>
      </c>
      <c r="H298" s="43">
        <f>H303</f>
        <v>0</v>
      </c>
      <c r="I298" s="43">
        <f t="shared" si="128"/>
        <v>0</v>
      </c>
    </row>
    <row r="299" spans="1:9" s="5" customFormat="1" ht="20.25" customHeight="1" thickBot="1" x14ac:dyDescent="0.3">
      <c r="A299" s="114" t="s">
        <v>72</v>
      </c>
      <c r="B299" s="123" t="s">
        <v>77</v>
      </c>
      <c r="C299" s="86" t="s">
        <v>21</v>
      </c>
      <c r="D299" s="72">
        <f t="shared" si="125"/>
        <v>503245.2</v>
      </c>
      <c r="E299" s="72">
        <f>E300+E301+E302+E303</f>
        <v>172411.2</v>
      </c>
      <c r="F299" s="72">
        <f>F300+F301+F302+F303</f>
        <v>327984</v>
      </c>
      <c r="G299" s="72">
        <f>G300+G301+G302+G303</f>
        <v>2850</v>
      </c>
      <c r="H299" s="72">
        <f>H300+H301+H302+H303</f>
        <v>0</v>
      </c>
      <c r="I299" s="73">
        <f>I300+I301+I302+I303</f>
        <v>0</v>
      </c>
    </row>
    <row r="300" spans="1:9" s="5" customFormat="1" ht="20.25" customHeight="1" x14ac:dyDescent="0.25">
      <c r="A300" s="115"/>
      <c r="B300" s="124"/>
      <c r="C300" s="31" t="s">
        <v>12</v>
      </c>
      <c r="D300" s="47">
        <f t="shared" si="125"/>
        <v>0</v>
      </c>
      <c r="E300" s="74">
        <v>0</v>
      </c>
      <c r="F300" s="47">
        <v>0</v>
      </c>
      <c r="G300" s="47">
        <v>0</v>
      </c>
      <c r="H300" s="47">
        <v>0</v>
      </c>
      <c r="I300" s="71">
        <v>0</v>
      </c>
    </row>
    <row r="301" spans="1:9" s="5" customFormat="1" ht="20.25" customHeight="1" x14ac:dyDescent="0.25">
      <c r="A301" s="115"/>
      <c r="B301" s="124"/>
      <c r="C301" s="32" t="s">
        <v>2</v>
      </c>
      <c r="D301" s="41">
        <f t="shared" si="125"/>
        <v>0</v>
      </c>
      <c r="E301" s="59">
        <v>0</v>
      </c>
      <c r="F301" s="41">
        <v>0</v>
      </c>
      <c r="G301" s="41">
        <v>0</v>
      </c>
      <c r="H301" s="41">
        <v>0</v>
      </c>
      <c r="I301" s="42">
        <v>0</v>
      </c>
    </row>
    <row r="302" spans="1:9" s="5" customFormat="1" ht="20.25" customHeight="1" x14ac:dyDescent="0.25">
      <c r="A302" s="115"/>
      <c r="B302" s="124"/>
      <c r="C302" s="32" t="s">
        <v>13</v>
      </c>
      <c r="D302" s="41">
        <f t="shared" si="125"/>
        <v>481709.04000000004</v>
      </c>
      <c r="E302" s="59">
        <v>170687.04</v>
      </c>
      <c r="F302" s="41">
        <v>311022</v>
      </c>
      <c r="G302" s="41">
        <v>0</v>
      </c>
      <c r="H302" s="41">
        <v>0</v>
      </c>
      <c r="I302" s="42">
        <v>0</v>
      </c>
    </row>
    <row r="303" spans="1:9" s="5" customFormat="1" ht="18.75" customHeight="1" thickBot="1" x14ac:dyDescent="0.3">
      <c r="A303" s="116"/>
      <c r="B303" s="125"/>
      <c r="C303" s="33" t="s">
        <v>3</v>
      </c>
      <c r="D303" s="43">
        <f t="shared" si="125"/>
        <v>21536.16</v>
      </c>
      <c r="E303" s="43">
        <v>1724.16</v>
      </c>
      <c r="F303" s="43">
        <v>16962</v>
      </c>
      <c r="G303" s="43">
        <f>15000-12150</f>
        <v>2850</v>
      </c>
      <c r="H303" s="43">
        <v>0</v>
      </c>
      <c r="I303" s="44">
        <v>0</v>
      </c>
    </row>
    <row r="304" spans="1:9" s="5" customFormat="1" ht="20.25" hidden="1" customHeight="1" thickBot="1" x14ac:dyDescent="0.3">
      <c r="A304" s="114" t="s">
        <v>50</v>
      </c>
      <c r="B304" s="111" t="s">
        <v>88</v>
      </c>
      <c r="C304" s="86" t="s">
        <v>21</v>
      </c>
      <c r="D304" s="72">
        <f t="shared" si="125"/>
        <v>0</v>
      </c>
      <c r="E304" s="72">
        <f>E305+E306+E307+E308</f>
        <v>0</v>
      </c>
      <c r="F304" s="72">
        <f t="shared" ref="F304" si="129">F305+F306+F307+F308</f>
        <v>0</v>
      </c>
      <c r="G304" s="72">
        <f t="shared" ref="G304" si="130">G305+G306+G307+G308</f>
        <v>0</v>
      </c>
      <c r="H304" s="72">
        <f t="shared" ref="H304" si="131">H305+H306+H307+H308</f>
        <v>0</v>
      </c>
      <c r="I304" s="73">
        <f t="shared" ref="I304" si="132">I305+I306+I307+I308</f>
        <v>0</v>
      </c>
    </row>
    <row r="305" spans="1:9" s="5" customFormat="1" ht="20.25" hidden="1" customHeight="1" x14ac:dyDescent="0.25">
      <c r="A305" s="115"/>
      <c r="B305" s="112"/>
      <c r="C305" s="31" t="s">
        <v>12</v>
      </c>
      <c r="D305" s="47">
        <f t="shared" ref="D305:D308" si="133">E305+F305+G305+H305+I305</f>
        <v>0</v>
      </c>
      <c r="E305" s="74">
        <v>0</v>
      </c>
      <c r="F305" s="47">
        <v>0</v>
      </c>
      <c r="G305" s="47">
        <v>0</v>
      </c>
      <c r="H305" s="47">
        <v>0</v>
      </c>
      <c r="I305" s="71">
        <v>0</v>
      </c>
    </row>
    <row r="306" spans="1:9" s="5" customFormat="1" ht="20.25" hidden="1" customHeight="1" x14ac:dyDescent="0.25">
      <c r="A306" s="115"/>
      <c r="B306" s="112"/>
      <c r="C306" s="32" t="s">
        <v>2</v>
      </c>
      <c r="D306" s="41">
        <f t="shared" si="133"/>
        <v>0</v>
      </c>
      <c r="E306" s="59">
        <v>0</v>
      </c>
      <c r="F306" s="41">
        <v>0</v>
      </c>
      <c r="G306" s="41">
        <v>0</v>
      </c>
      <c r="H306" s="41">
        <v>0</v>
      </c>
      <c r="I306" s="42">
        <v>0</v>
      </c>
    </row>
    <row r="307" spans="1:9" s="5" customFormat="1" ht="20.25" hidden="1" customHeight="1" x14ac:dyDescent="0.25">
      <c r="A307" s="115"/>
      <c r="B307" s="112"/>
      <c r="C307" s="32" t="s">
        <v>13</v>
      </c>
      <c r="D307" s="41">
        <f t="shared" si="133"/>
        <v>0</v>
      </c>
      <c r="E307" s="59">
        <v>0</v>
      </c>
      <c r="F307" s="41">
        <v>0</v>
      </c>
      <c r="G307" s="41">
        <v>0</v>
      </c>
      <c r="H307" s="41">
        <v>0</v>
      </c>
      <c r="I307" s="42">
        <v>0</v>
      </c>
    </row>
    <row r="308" spans="1:9" s="5" customFormat="1" ht="20.25" hidden="1" customHeight="1" thickBot="1" x14ac:dyDescent="0.3">
      <c r="A308" s="116"/>
      <c r="B308" s="113"/>
      <c r="C308" s="33" t="s">
        <v>3</v>
      </c>
      <c r="D308" s="43">
        <f t="shared" si="133"/>
        <v>0</v>
      </c>
      <c r="E308" s="43">
        <v>0</v>
      </c>
      <c r="F308" s="43">
        <v>0</v>
      </c>
      <c r="G308" s="43">
        <v>0</v>
      </c>
      <c r="H308" s="43">
        <v>0</v>
      </c>
      <c r="I308" s="44">
        <v>0</v>
      </c>
    </row>
    <row r="309" spans="1:9" s="5" customFormat="1" ht="0.75" hidden="1" customHeight="1" thickBot="1" x14ac:dyDescent="0.3">
      <c r="A309" s="120" t="s">
        <v>89</v>
      </c>
      <c r="B309" s="111" t="s">
        <v>91</v>
      </c>
      <c r="C309" s="86" t="s">
        <v>21</v>
      </c>
      <c r="D309" s="72">
        <f>E309+F309+G309+H309+I309</f>
        <v>0</v>
      </c>
      <c r="E309" s="72">
        <f>E310+E311+E312+E313</f>
        <v>0</v>
      </c>
      <c r="F309" s="72">
        <f t="shared" ref="F309:I309" si="134">F310+F311+F312+F313</f>
        <v>0</v>
      </c>
      <c r="G309" s="72">
        <f t="shared" si="134"/>
        <v>0</v>
      </c>
      <c r="H309" s="72">
        <f t="shared" si="134"/>
        <v>0</v>
      </c>
      <c r="I309" s="73">
        <f t="shared" si="134"/>
        <v>0</v>
      </c>
    </row>
    <row r="310" spans="1:9" s="5" customFormat="1" ht="20.25" hidden="1" customHeight="1" x14ac:dyDescent="0.25">
      <c r="A310" s="121"/>
      <c r="B310" s="112"/>
      <c r="C310" s="31" t="s">
        <v>12</v>
      </c>
      <c r="D310" s="47">
        <f t="shared" ref="D310:D313" si="135">E310+F310+G310+H310+I310</f>
        <v>0</v>
      </c>
      <c r="E310" s="74">
        <v>0</v>
      </c>
      <c r="F310" s="47">
        <v>0</v>
      </c>
      <c r="G310" s="47">
        <v>0</v>
      </c>
      <c r="H310" s="47">
        <v>0</v>
      </c>
      <c r="I310" s="71">
        <v>0</v>
      </c>
    </row>
    <row r="311" spans="1:9" s="5" customFormat="1" ht="20.25" hidden="1" customHeight="1" x14ac:dyDescent="0.25">
      <c r="A311" s="121"/>
      <c r="B311" s="112"/>
      <c r="C311" s="32" t="s">
        <v>2</v>
      </c>
      <c r="D311" s="41">
        <f t="shared" si="135"/>
        <v>0</v>
      </c>
      <c r="E311" s="59">
        <v>0</v>
      </c>
      <c r="F311" s="41">
        <v>0</v>
      </c>
      <c r="G311" s="41">
        <v>0</v>
      </c>
      <c r="H311" s="41">
        <v>0</v>
      </c>
      <c r="I311" s="42">
        <v>0</v>
      </c>
    </row>
    <row r="312" spans="1:9" s="5" customFormat="1" ht="20.25" hidden="1" customHeight="1" x14ac:dyDescent="0.25">
      <c r="A312" s="121"/>
      <c r="B312" s="112"/>
      <c r="C312" s="32" t="s">
        <v>13</v>
      </c>
      <c r="D312" s="41">
        <f t="shared" si="135"/>
        <v>0</v>
      </c>
      <c r="E312" s="59">
        <v>0</v>
      </c>
      <c r="F312" s="41">
        <v>0</v>
      </c>
      <c r="G312" s="41">
        <v>0</v>
      </c>
      <c r="H312" s="41">
        <v>0</v>
      </c>
      <c r="I312" s="42">
        <v>0</v>
      </c>
    </row>
    <row r="313" spans="1:9" s="5" customFormat="1" ht="20.25" hidden="1" customHeight="1" thickBot="1" x14ac:dyDescent="0.3">
      <c r="A313" s="122"/>
      <c r="B313" s="113"/>
      <c r="C313" s="33" t="s">
        <v>3</v>
      </c>
      <c r="D313" s="43">
        <f t="shared" si="135"/>
        <v>0</v>
      </c>
      <c r="E313" s="43">
        <v>0</v>
      </c>
      <c r="F313" s="43">
        <v>0</v>
      </c>
      <c r="G313" s="43">
        <v>0</v>
      </c>
      <c r="H313" s="43">
        <v>0</v>
      </c>
      <c r="I313" s="44">
        <v>0</v>
      </c>
    </row>
    <row r="314" spans="1:9" s="5" customFormat="1" ht="20.25" hidden="1" customHeight="1" thickBot="1" x14ac:dyDescent="0.3">
      <c r="A314" s="120" t="s">
        <v>90</v>
      </c>
      <c r="B314" s="111" t="s">
        <v>92</v>
      </c>
      <c r="C314" s="86" t="s">
        <v>21</v>
      </c>
      <c r="D314" s="72">
        <f>E314+F314+G314+H314+I314</f>
        <v>329526.7</v>
      </c>
      <c r="E314" s="72">
        <f>E315+E316+E317+E318</f>
        <v>0</v>
      </c>
      <c r="F314" s="72">
        <f t="shared" ref="F314:I314" si="136">F315+F316+F317+F318</f>
        <v>329526.7</v>
      </c>
      <c r="G314" s="72">
        <f t="shared" si="136"/>
        <v>0</v>
      </c>
      <c r="H314" s="72">
        <f t="shared" si="136"/>
        <v>0</v>
      </c>
      <c r="I314" s="73">
        <f t="shared" si="136"/>
        <v>0</v>
      </c>
    </row>
    <row r="315" spans="1:9" s="5" customFormat="1" ht="20.25" hidden="1" customHeight="1" x14ac:dyDescent="0.25">
      <c r="A315" s="121"/>
      <c r="B315" s="112"/>
      <c r="C315" s="31" t="s">
        <v>12</v>
      </c>
      <c r="D315" s="47">
        <f t="shared" ref="D315:D318" si="137">E315+F315+G315+H315+I315</f>
        <v>0</v>
      </c>
      <c r="E315" s="74">
        <v>0</v>
      </c>
      <c r="F315" s="47">
        <v>0</v>
      </c>
      <c r="G315" s="47">
        <v>0</v>
      </c>
      <c r="H315" s="47">
        <v>0</v>
      </c>
      <c r="I315" s="71">
        <v>0</v>
      </c>
    </row>
    <row r="316" spans="1:9" s="5" customFormat="1" ht="20.25" hidden="1" customHeight="1" x14ac:dyDescent="0.25">
      <c r="A316" s="121"/>
      <c r="B316" s="112"/>
      <c r="C316" s="32" t="s">
        <v>2</v>
      </c>
      <c r="D316" s="41">
        <f t="shared" si="137"/>
        <v>296526.7</v>
      </c>
      <c r="E316" s="59">
        <f>E321</f>
        <v>0</v>
      </c>
      <c r="F316" s="41">
        <v>296526.7</v>
      </c>
      <c r="G316" s="41">
        <v>0</v>
      </c>
      <c r="H316" s="41">
        <v>0</v>
      </c>
      <c r="I316" s="42">
        <v>0</v>
      </c>
    </row>
    <row r="317" spans="1:9" s="5" customFormat="1" ht="20.25" hidden="1" customHeight="1" x14ac:dyDescent="0.25">
      <c r="A317" s="121"/>
      <c r="B317" s="112"/>
      <c r="C317" s="32" t="s">
        <v>13</v>
      </c>
      <c r="D317" s="41">
        <f t="shared" si="137"/>
        <v>33000</v>
      </c>
      <c r="E317" s="59">
        <v>0</v>
      </c>
      <c r="F317" s="41">
        <v>33000</v>
      </c>
      <c r="G317" s="41">
        <v>0</v>
      </c>
      <c r="H317" s="41">
        <v>0</v>
      </c>
      <c r="I317" s="42">
        <v>0</v>
      </c>
    </row>
    <row r="318" spans="1:9" s="5" customFormat="1" ht="20.25" hidden="1" customHeight="1" thickBot="1" x14ac:dyDescent="0.3">
      <c r="A318" s="122"/>
      <c r="B318" s="113"/>
      <c r="C318" s="33" t="s">
        <v>3</v>
      </c>
      <c r="D318" s="43">
        <f t="shared" si="137"/>
        <v>0</v>
      </c>
      <c r="E318" s="43">
        <v>0</v>
      </c>
      <c r="F318" s="43">
        <v>0</v>
      </c>
      <c r="G318" s="43">
        <v>0</v>
      </c>
      <c r="H318" s="43">
        <v>0</v>
      </c>
      <c r="I318" s="44">
        <v>0</v>
      </c>
    </row>
    <row r="319" spans="1:9" s="5" customFormat="1" ht="20.25" hidden="1" customHeight="1" thickBot="1" x14ac:dyDescent="0.3">
      <c r="A319" s="120" t="s">
        <v>93</v>
      </c>
      <c r="B319" s="111" t="s">
        <v>95</v>
      </c>
      <c r="C319" s="86" t="s">
        <v>21</v>
      </c>
      <c r="D319" s="72">
        <f>E319+F319+G319+H319+I319</f>
        <v>0</v>
      </c>
      <c r="E319" s="72">
        <f>E320+E321+E322+E323</f>
        <v>0</v>
      </c>
      <c r="F319" s="72">
        <f t="shared" ref="F319:I319" si="138">F320+F321+F322+F323</f>
        <v>0</v>
      </c>
      <c r="G319" s="72">
        <f t="shared" si="138"/>
        <v>0</v>
      </c>
      <c r="H319" s="72">
        <f t="shared" si="138"/>
        <v>0</v>
      </c>
      <c r="I319" s="73">
        <f t="shared" si="138"/>
        <v>0</v>
      </c>
    </row>
    <row r="320" spans="1:9" s="5" customFormat="1" ht="20.25" hidden="1" customHeight="1" x14ac:dyDescent="0.25">
      <c r="A320" s="121"/>
      <c r="B320" s="112"/>
      <c r="C320" s="31" t="s">
        <v>12</v>
      </c>
      <c r="D320" s="47">
        <f t="shared" ref="D320:D323" si="139">E320+F320+G320+H320+I320</f>
        <v>0</v>
      </c>
      <c r="E320" s="74">
        <v>0</v>
      </c>
      <c r="F320" s="47">
        <v>0</v>
      </c>
      <c r="G320" s="47">
        <v>0</v>
      </c>
      <c r="H320" s="47">
        <v>0</v>
      </c>
      <c r="I320" s="71">
        <v>0</v>
      </c>
    </row>
    <row r="321" spans="1:9" s="5" customFormat="1" ht="20.25" hidden="1" customHeight="1" x14ac:dyDescent="0.25">
      <c r="A321" s="121"/>
      <c r="B321" s="112"/>
      <c r="C321" s="32" t="s">
        <v>2</v>
      </c>
      <c r="D321" s="41">
        <f t="shared" si="139"/>
        <v>0</v>
      </c>
      <c r="E321" s="59">
        <v>0</v>
      </c>
      <c r="F321" s="41">
        <v>0</v>
      </c>
      <c r="G321" s="41">
        <v>0</v>
      </c>
      <c r="H321" s="41">
        <v>0</v>
      </c>
      <c r="I321" s="42">
        <v>0</v>
      </c>
    </row>
    <row r="322" spans="1:9" s="5" customFormat="1" ht="20.25" hidden="1" customHeight="1" x14ac:dyDescent="0.25">
      <c r="A322" s="121"/>
      <c r="B322" s="112"/>
      <c r="C322" s="32" t="s">
        <v>13</v>
      </c>
      <c r="D322" s="41">
        <f t="shared" si="139"/>
        <v>0</v>
      </c>
      <c r="E322" s="59">
        <v>0</v>
      </c>
      <c r="F322" s="41">
        <v>0</v>
      </c>
      <c r="G322" s="41">
        <v>0</v>
      </c>
      <c r="H322" s="41">
        <v>0</v>
      </c>
      <c r="I322" s="42">
        <v>0</v>
      </c>
    </row>
    <row r="323" spans="1:9" s="5" customFormat="1" ht="20.25" hidden="1" customHeight="1" thickBot="1" x14ac:dyDescent="0.3">
      <c r="A323" s="122"/>
      <c r="B323" s="113"/>
      <c r="C323" s="33" t="s">
        <v>3</v>
      </c>
      <c r="D323" s="43">
        <f t="shared" si="139"/>
        <v>0</v>
      </c>
      <c r="E323" s="43">
        <v>0</v>
      </c>
      <c r="F323" s="43">
        <v>0</v>
      </c>
      <c r="G323" s="43">
        <v>0</v>
      </c>
      <c r="H323" s="43">
        <v>0</v>
      </c>
      <c r="I323" s="44">
        <v>0</v>
      </c>
    </row>
    <row r="324" spans="1:9" s="5" customFormat="1" ht="20.25" hidden="1" customHeight="1" thickBot="1" x14ac:dyDescent="0.3">
      <c r="A324" s="120" t="s">
        <v>94</v>
      </c>
      <c r="B324" s="111" t="s">
        <v>99</v>
      </c>
      <c r="C324" s="86" t="s">
        <v>21</v>
      </c>
      <c r="D324" s="72">
        <f>E324+F324+G324+H324+I324</f>
        <v>0</v>
      </c>
      <c r="E324" s="72">
        <f>E325+E326+E327+E328</f>
        <v>0</v>
      </c>
      <c r="F324" s="72">
        <f t="shared" ref="F324:I324" si="140">F325+F326+F327+F328</f>
        <v>0</v>
      </c>
      <c r="G324" s="72">
        <f t="shared" si="140"/>
        <v>0</v>
      </c>
      <c r="H324" s="72">
        <f t="shared" si="140"/>
        <v>0</v>
      </c>
      <c r="I324" s="73">
        <f t="shared" si="140"/>
        <v>0</v>
      </c>
    </row>
    <row r="325" spans="1:9" s="5" customFormat="1" ht="20.25" hidden="1" customHeight="1" x14ac:dyDescent="0.25">
      <c r="A325" s="121"/>
      <c r="B325" s="112"/>
      <c r="C325" s="31" t="s">
        <v>12</v>
      </c>
      <c r="D325" s="47">
        <f t="shared" ref="D325:D328" si="141">E325+F325+G325+H325+I325</f>
        <v>0</v>
      </c>
      <c r="E325" s="74">
        <v>0</v>
      </c>
      <c r="F325" s="47">
        <v>0</v>
      </c>
      <c r="G325" s="47">
        <v>0</v>
      </c>
      <c r="H325" s="47">
        <v>0</v>
      </c>
      <c r="I325" s="71">
        <v>0</v>
      </c>
    </row>
    <row r="326" spans="1:9" s="5" customFormat="1" ht="20.25" hidden="1" customHeight="1" x14ac:dyDescent="0.25">
      <c r="A326" s="121"/>
      <c r="B326" s="112"/>
      <c r="C326" s="32" t="s">
        <v>2</v>
      </c>
      <c r="D326" s="41">
        <f t="shared" si="141"/>
        <v>0</v>
      </c>
      <c r="E326" s="59">
        <v>0</v>
      </c>
      <c r="F326" s="41">
        <v>0</v>
      </c>
      <c r="G326" s="41">
        <v>0</v>
      </c>
      <c r="H326" s="41">
        <v>0</v>
      </c>
      <c r="I326" s="42">
        <v>0</v>
      </c>
    </row>
    <row r="327" spans="1:9" s="5" customFormat="1" ht="20.25" hidden="1" customHeight="1" x14ac:dyDescent="0.25">
      <c r="A327" s="121"/>
      <c r="B327" s="112"/>
      <c r="C327" s="32" t="s">
        <v>13</v>
      </c>
      <c r="D327" s="41">
        <f t="shared" si="141"/>
        <v>0</v>
      </c>
      <c r="E327" s="59">
        <v>0</v>
      </c>
      <c r="F327" s="41">
        <v>0</v>
      </c>
      <c r="G327" s="41">
        <v>0</v>
      </c>
      <c r="H327" s="41">
        <v>0</v>
      </c>
      <c r="I327" s="42">
        <v>0</v>
      </c>
    </row>
    <row r="328" spans="1:9" s="5" customFormat="1" ht="20.25" hidden="1" customHeight="1" thickBot="1" x14ac:dyDescent="0.3">
      <c r="A328" s="122"/>
      <c r="B328" s="113"/>
      <c r="C328" s="33" t="s">
        <v>3</v>
      </c>
      <c r="D328" s="43">
        <f t="shared" si="141"/>
        <v>0</v>
      </c>
      <c r="E328" s="43">
        <v>0</v>
      </c>
      <c r="F328" s="43">
        <v>0</v>
      </c>
      <c r="G328" s="43">
        <v>0</v>
      </c>
      <c r="H328" s="43">
        <v>0</v>
      </c>
      <c r="I328" s="44">
        <v>0</v>
      </c>
    </row>
  </sheetData>
  <mergeCells count="137">
    <mergeCell ref="A179:A183"/>
    <mergeCell ref="B179:B183"/>
    <mergeCell ref="A184:A188"/>
    <mergeCell ref="B184:B188"/>
    <mergeCell ref="A254:A258"/>
    <mergeCell ref="B254:B258"/>
    <mergeCell ref="B244:B248"/>
    <mergeCell ref="B214:B218"/>
    <mergeCell ref="A234:A238"/>
    <mergeCell ref="B219:B223"/>
    <mergeCell ref="A224:A228"/>
    <mergeCell ref="B224:B228"/>
    <mergeCell ref="A189:A193"/>
    <mergeCell ref="A194:A198"/>
    <mergeCell ref="B189:B193"/>
    <mergeCell ref="B194:B198"/>
    <mergeCell ref="B234:B238"/>
    <mergeCell ref="A239:A243"/>
    <mergeCell ref="B239:B243"/>
    <mergeCell ref="A214:A218"/>
    <mergeCell ref="A229:A233"/>
    <mergeCell ref="B229:B233"/>
    <mergeCell ref="A249:A253"/>
    <mergeCell ref="B249:B253"/>
    <mergeCell ref="A109:A113"/>
    <mergeCell ref="B109:B113"/>
    <mergeCell ref="A209:A213"/>
    <mergeCell ref="B209:B213"/>
    <mergeCell ref="A99:A103"/>
    <mergeCell ref="B99:B103"/>
    <mergeCell ref="A104:A108"/>
    <mergeCell ref="B104:B108"/>
    <mergeCell ref="A89:A93"/>
    <mergeCell ref="B89:B93"/>
    <mergeCell ref="A204:A208"/>
    <mergeCell ref="B204:B208"/>
    <mergeCell ref="A139:A143"/>
    <mergeCell ref="B139:B143"/>
    <mergeCell ref="A169:A173"/>
    <mergeCell ref="B169:B173"/>
    <mergeCell ref="A174:A178"/>
    <mergeCell ref="B174:B178"/>
    <mergeCell ref="A144:A148"/>
    <mergeCell ref="B144:B148"/>
    <mergeCell ref="A149:A153"/>
    <mergeCell ref="B149:B153"/>
    <mergeCell ref="A154:A158"/>
    <mergeCell ref="B154:B158"/>
    <mergeCell ref="A219:A223"/>
    <mergeCell ref="A1:I1"/>
    <mergeCell ref="A2:I2"/>
    <mergeCell ref="A3:I3"/>
    <mergeCell ref="A4:I4"/>
    <mergeCell ref="A5:I5"/>
    <mergeCell ref="A6:I6"/>
    <mergeCell ref="A7:I7"/>
    <mergeCell ref="A8:I8"/>
    <mergeCell ref="A94:A98"/>
    <mergeCell ref="B94:B98"/>
    <mergeCell ref="A44:A48"/>
    <mergeCell ref="A54:A58"/>
    <mergeCell ref="B34:B38"/>
    <mergeCell ref="A49:A53"/>
    <mergeCell ref="B49:B53"/>
    <mergeCell ref="B69:B73"/>
    <mergeCell ref="A59:A63"/>
    <mergeCell ref="B39:B43"/>
    <mergeCell ref="A79:A83"/>
    <mergeCell ref="A9:I9"/>
    <mergeCell ref="A12:A13"/>
    <mergeCell ref="B12:B13"/>
    <mergeCell ref="C12:C13"/>
    <mergeCell ref="D12:I12"/>
    <mergeCell ref="B14:B18"/>
    <mergeCell ref="A84:A88"/>
    <mergeCell ref="B84:B88"/>
    <mergeCell ref="A14:A18"/>
    <mergeCell ref="B79:B83"/>
    <mergeCell ref="A19:A23"/>
    <mergeCell ref="A24:A28"/>
    <mergeCell ref="B24:B28"/>
    <mergeCell ref="A29:A33"/>
    <mergeCell ref="A39:A43"/>
    <mergeCell ref="B29:B33"/>
    <mergeCell ref="B19:B23"/>
    <mergeCell ref="A64:A68"/>
    <mergeCell ref="B44:B48"/>
    <mergeCell ref="A74:A78"/>
    <mergeCell ref="B74:B78"/>
    <mergeCell ref="A294:A298"/>
    <mergeCell ref="B294:B298"/>
    <mergeCell ref="A264:A268"/>
    <mergeCell ref="B264:B268"/>
    <mergeCell ref="A269:A273"/>
    <mergeCell ref="B269:B273"/>
    <mergeCell ref="A279:A283"/>
    <mergeCell ref="A34:A38"/>
    <mergeCell ref="A10:I10"/>
    <mergeCell ref="A274:A278"/>
    <mergeCell ref="B274:B278"/>
    <mergeCell ref="A114:A118"/>
    <mergeCell ref="B114:B118"/>
    <mergeCell ref="A119:A123"/>
    <mergeCell ref="B119:B123"/>
    <mergeCell ref="A124:A128"/>
    <mergeCell ref="B124:B128"/>
    <mergeCell ref="A244:A248"/>
    <mergeCell ref="A129:A133"/>
    <mergeCell ref="B129:B133"/>
    <mergeCell ref="A134:A138"/>
    <mergeCell ref="B134:B138"/>
    <mergeCell ref="A199:A203"/>
    <mergeCell ref="B199:B203"/>
    <mergeCell ref="A259:A263"/>
    <mergeCell ref="B259:B263"/>
    <mergeCell ref="A159:A163"/>
    <mergeCell ref="B159:B163"/>
    <mergeCell ref="A164:A168"/>
    <mergeCell ref="B164:B168"/>
    <mergeCell ref="B279:B283"/>
    <mergeCell ref="A69:A73"/>
    <mergeCell ref="A324:A328"/>
    <mergeCell ref="B324:B328"/>
    <mergeCell ref="A309:A313"/>
    <mergeCell ref="B309:B313"/>
    <mergeCell ref="A314:A318"/>
    <mergeCell ref="B314:B318"/>
    <mergeCell ref="A319:A323"/>
    <mergeCell ref="B319:B323"/>
    <mergeCell ref="A304:A308"/>
    <mergeCell ref="B304:B308"/>
    <mergeCell ref="A299:A303"/>
    <mergeCell ref="B299:B303"/>
    <mergeCell ref="A289:A293"/>
    <mergeCell ref="B289:B293"/>
    <mergeCell ref="A284:A288"/>
    <mergeCell ref="B284:B288"/>
  </mergeCells>
  <pageMargins left="7.874015748031496E-2" right="0" top="0.74803149606299213" bottom="0.19685039370078741" header="0.31496062992125984" footer="0"/>
  <pageSetup paperSize="9" scale="99" orientation="landscape" r:id="rId1"/>
  <rowBreaks count="10" manualBreakCount="10">
    <brk id="28" max="8" man="1"/>
    <brk id="78" max="8" man="1"/>
    <brk id="103" max="8" man="1"/>
    <brk id="128" max="8" man="1"/>
    <brk id="153" max="8" man="1"/>
    <brk id="208" max="8" man="1"/>
    <brk id="238" max="8" man="1"/>
    <brk id="268" max="8" man="1"/>
    <brk id="293" max="8" man="1"/>
    <brk id="30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N16" sqref="N16"/>
    </sheetView>
  </sheetViews>
  <sheetFormatPr defaultRowHeight="15" x14ac:dyDescent="0.25"/>
  <cols>
    <col min="2" max="2" width="40.5703125" customWidth="1"/>
    <col min="3" max="3" width="21" customWidth="1"/>
  </cols>
  <sheetData>
    <row r="1" spans="1:9" ht="15.75" thickBot="1" x14ac:dyDescent="0.3">
      <c r="D1" s="159" t="s">
        <v>38</v>
      </c>
      <c r="E1" s="159"/>
      <c r="F1" s="159"/>
      <c r="G1" s="159"/>
      <c r="H1" s="159"/>
      <c r="I1" s="159"/>
    </row>
    <row r="2" spans="1:9" x14ac:dyDescent="0.25">
      <c r="A2" s="160" t="s">
        <v>26</v>
      </c>
      <c r="B2" s="163" t="s">
        <v>27</v>
      </c>
      <c r="C2" s="10" t="s">
        <v>21</v>
      </c>
      <c r="D2" s="27">
        <f>E2+F2+G2+H2+I2</f>
        <v>955</v>
      </c>
      <c r="E2" s="27">
        <f>E3+E4+E5+E6</f>
        <v>955</v>
      </c>
      <c r="F2" s="27">
        <f t="shared" ref="F2:I2" si="0">F3+F4+F5+F6</f>
        <v>0</v>
      </c>
      <c r="G2" s="27">
        <f t="shared" si="0"/>
        <v>0</v>
      </c>
      <c r="H2" s="27">
        <f t="shared" si="0"/>
        <v>0</v>
      </c>
      <c r="I2" s="27">
        <f t="shared" si="0"/>
        <v>0</v>
      </c>
    </row>
    <row r="3" spans="1:9" ht="18" customHeight="1" x14ac:dyDescent="0.25">
      <c r="A3" s="161"/>
      <c r="B3" s="164"/>
      <c r="C3" s="2" t="s">
        <v>12</v>
      </c>
      <c r="D3" s="13">
        <f>D8+D13+D18+D23+D28</f>
        <v>0</v>
      </c>
      <c r="E3" s="13">
        <f t="shared" ref="E3:I3" si="1">E8+E13+E18+E23+E28</f>
        <v>0</v>
      </c>
      <c r="F3" s="13">
        <f t="shared" si="1"/>
        <v>0</v>
      </c>
      <c r="G3" s="13">
        <f t="shared" si="1"/>
        <v>0</v>
      </c>
      <c r="H3" s="13">
        <f t="shared" si="1"/>
        <v>0</v>
      </c>
      <c r="I3" s="13">
        <f t="shared" si="1"/>
        <v>0</v>
      </c>
    </row>
    <row r="4" spans="1:9" ht="23.25" customHeight="1" x14ac:dyDescent="0.25">
      <c r="A4" s="161"/>
      <c r="B4" s="164"/>
      <c r="C4" s="3" t="s">
        <v>2</v>
      </c>
      <c r="D4" s="13">
        <f>D9+D14+D19+D24+D29</f>
        <v>0</v>
      </c>
      <c r="E4" s="13">
        <f t="shared" ref="E4:I4" si="2">E9+E14+E19+E24+E29</f>
        <v>0</v>
      </c>
      <c r="F4" s="13">
        <f t="shared" si="2"/>
        <v>0</v>
      </c>
      <c r="G4" s="13">
        <f t="shared" si="2"/>
        <v>0</v>
      </c>
      <c r="H4" s="13">
        <f t="shared" si="2"/>
        <v>0</v>
      </c>
      <c r="I4" s="13">
        <f t="shared" si="2"/>
        <v>0</v>
      </c>
    </row>
    <row r="5" spans="1:9" ht="14.25" customHeight="1" x14ac:dyDescent="0.25">
      <c r="A5" s="161"/>
      <c r="B5" s="164"/>
      <c r="C5" s="3" t="s">
        <v>13</v>
      </c>
      <c r="D5" s="13">
        <f>D10+D15+D20+D25+D30</f>
        <v>915.75</v>
      </c>
      <c r="E5" s="13">
        <f t="shared" ref="E5:H5" si="3">E10+E15+E20+E25+E30</f>
        <v>915.75</v>
      </c>
      <c r="F5" s="13">
        <f t="shared" si="3"/>
        <v>0</v>
      </c>
      <c r="G5" s="13">
        <f t="shared" si="3"/>
        <v>0</v>
      </c>
      <c r="H5" s="13">
        <f t="shared" si="3"/>
        <v>0</v>
      </c>
      <c r="I5" s="13">
        <f>I10+I15+I20+I25+I30</f>
        <v>0</v>
      </c>
    </row>
    <row r="6" spans="1:9" ht="17.25" customHeight="1" thickBot="1" x14ac:dyDescent="0.3">
      <c r="A6" s="162"/>
      <c r="B6" s="165"/>
      <c r="C6" s="8" t="s">
        <v>3</v>
      </c>
      <c r="D6" s="28">
        <f>D11+D16+D21+D26+D31</f>
        <v>39.25</v>
      </c>
      <c r="E6" s="28">
        <f t="shared" ref="E6:I6" si="4">E11+E16+E21+E26+E31</f>
        <v>39.25</v>
      </c>
      <c r="F6" s="28">
        <f t="shared" si="4"/>
        <v>0</v>
      </c>
      <c r="G6" s="28">
        <f t="shared" si="4"/>
        <v>0</v>
      </c>
      <c r="H6" s="28">
        <f t="shared" si="4"/>
        <v>0</v>
      </c>
      <c r="I6" s="28">
        <f t="shared" si="4"/>
        <v>0</v>
      </c>
    </row>
    <row r="7" spans="1:9" x14ac:dyDescent="0.25">
      <c r="A7" s="153" t="s">
        <v>28</v>
      </c>
      <c r="B7" s="166" t="s">
        <v>30</v>
      </c>
      <c r="C7" s="4" t="s">
        <v>21</v>
      </c>
      <c r="D7" s="22">
        <f>E7+F7+G7+H7+I7</f>
        <v>95</v>
      </c>
      <c r="E7" s="22">
        <f>E8+E9+E10+E11</f>
        <v>95</v>
      </c>
      <c r="F7" s="22">
        <f t="shared" ref="F7:I7" si="5">F8+F9+F10+F11</f>
        <v>0</v>
      </c>
      <c r="G7" s="22">
        <f t="shared" si="5"/>
        <v>0</v>
      </c>
      <c r="H7" s="22">
        <f t="shared" si="5"/>
        <v>0</v>
      </c>
      <c r="I7" s="23">
        <f t="shared" si="5"/>
        <v>0</v>
      </c>
    </row>
    <row r="8" spans="1:9" ht="22.5" customHeight="1" x14ac:dyDescent="0.25">
      <c r="A8" s="154"/>
      <c r="B8" s="167"/>
      <c r="C8" s="12" t="s">
        <v>12</v>
      </c>
      <c r="D8" s="14">
        <f t="shared" ref="D8:D11" si="6">E8+F8+G8+H8+I8</f>
        <v>0</v>
      </c>
      <c r="E8" s="15">
        <v>0</v>
      </c>
      <c r="F8" s="14">
        <v>0</v>
      </c>
      <c r="G8" s="14">
        <v>0</v>
      </c>
      <c r="H8" s="14">
        <v>0</v>
      </c>
      <c r="I8" s="17">
        <v>0</v>
      </c>
    </row>
    <row r="9" spans="1:9" ht="17.25" customHeight="1" x14ac:dyDescent="0.25">
      <c r="A9" s="154"/>
      <c r="B9" s="167"/>
      <c r="C9" s="6" t="s">
        <v>2</v>
      </c>
      <c r="D9" s="14">
        <f t="shared" si="6"/>
        <v>0</v>
      </c>
      <c r="E9" s="15">
        <v>0</v>
      </c>
      <c r="F9" s="14">
        <v>0</v>
      </c>
      <c r="G9" s="14">
        <v>0</v>
      </c>
      <c r="H9" s="14">
        <v>0</v>
      </c>
      <c r="I9" s="17">
        <v>0</v>
      </c>
    </row>
    <row r="10" spans="1:9" ht="24.75" customHeight="1" x14ac:dyDescent="0.25">
      <c r="A10" s="154"/>
      <c r="B10" s="167"/>
      <c r="C10" s="6" t="s">
        <v>13</v>
      </c>
      <c r="D10" s="14">
        <f t="shared" si="6"/>
        <v>94.05</v>
      </c>
      <c r="E10" s="15">
        <v>94.05</v>
      </c>
      <c r="F10" s="14">
        <v>0</v>
      </c>
      <c r="G10" s="14">
        <v>0</v>
      </c>
      <c r="H10" s="14">
        <v>0</v>
      </c>
      <c r="I10" s="17">
        <v>0</v>
      </c>
    </row>
    <row r="11" spans="1:9" ht="18.75" customHeight="1" thickBot="1" x14ac:dyDescent="0.3">
      <c r="A11" s="155"/>
      <c r="B11" s="168"/>
      <c r="C11" s="7" t="s">
        <v>3</v>
      </c>
      <c r="D11" s="18">
        <f t="shared" si="6"/>
        <v>0.95</v>
      </c>
      <c r="E11" s="25">
        <v>0.95</v>
      </c>
      <c r="F11" s="18">
        <v>0</v>
      </c>
      <c r="G11" s="18">
        <v>0</v>
      </c>
      <c r="H11" s="18">
        <v>0</v>
      </c>
      <c r="I11" s="19">
        <v>0</v>
      </c>
    </row>
    <row r="12" spans="1:9" ht="21" customHeight="1" x14ac:dyDescent="0.25">
      <c r="A12" s="153" t="s">
        <v>29</v>
      </c>
      <c r="B12" s="156" t="s">
        <v>31</v>
      </c>
      <c r="C12" s="4" t="s">
        <v>21</v>
      </c>
      <c r="D12" s="22">
        <f>E12+F12+G12+H12+I12</f>
        <v>80</v>
      </c>
      <c r="E12" s="22">
        <f>E13+E14+E15+E16</f>
        <v>80</v>
      </c>
      <c r="F12" s="22">
        <f t="shared" ref="F12:I12" si="7">F13+F14+F15+F16</f>
        <v>0</v>
      </c>
      <c r="G12" s="22">
        <f t="shared" si="7"/>
        <v>0</v>
      </c>
      <c r="H12" s="22">
        <f t="shared" si="7"/>
        <v>0</v>
      </c>
      <c r="I12" s="23">
        <f t="shared" si="7"/>
        <v>0</v>
      </c>
    </row>
    <row r="13" spans="1:9" ht="22.5" customHeight="1" x14ac:dyDescent="0.25">
      <c r="A13" s="154"/>
      <c r="B13" s="157"/>
      <c r="C13" s="12" t="s">
        <v>12</v>
      </c>
      <c r="D13" s="16">
        <f t="shared" ref="D13:D16" si="8">E13+F13+G13+H13+I13</f>
        <v>0</v>
      </c>
      <c r="E13" s="15">
        <v>0</v>
      </c>
      <c r="F13" s="14">
        <v>0</v>
      </c>
      <c r="G13" s="14">
        <v>0</v>
      </c>
      <c r="H13" s="14">
        <v>0</v>
      </c>
      <c r="I13" s="17">
        <v>0</v>
      </c>
    </row>
    <row r="14" spans="1:9" ht="15.75" customHeight="1" x14ac:dyDescent="0.25">
      <c r="A14" s="154"/>
      <c r="B14" s="157"/>
      <c r="C14" s="6" t="s">
        <v>2</v>
      </c>
      <c r="D14" s="16">
        <f t="shared" si="8"/>
        <v>0</v>
      </c>
      <c r="E14" s="15">
        <v>0</v>
      </c>
      <c r="F14" s="14">
        <v>0</v>
      </c>
      <c r="G14" s="14">
        <v>0</v>
      </c>
      <c r="H14" s="14">
        <v>0</v>
      </c>
      <c r="I14" s="17">
        <v>0</v>
      </c>
    </row>
    <row r="15" spans="1:9" ht="20.25" customHeight="1" x14ac:dyDescent="0.25">
      <c r="A15" s="154"/>
      <c r="B15" s="157"/>
      <c r="C15" s="6" t="s">
        <v>13</v>
      </c>
      <c r="D15" s="16">
        <f t="shared" si="8"/>
        <v>79.2</v>
      </c>
      <c r="E15" s="15">
        <v>79.2</v>
      </c>
      <c r="F15" s="14">
        <v>0</v>
      </c>
      <c r="G15" s="14">
        <v>0</v>
      </c>
      <c r="H15" s="14">
        <v>0</v>
      </c>
      <c r="I15" s="17">
        <v>0</v>
      </c>
    </row>
    <row r="16" spans="1:9" ht="19.5" customHeight="1" thickBot="1" x14ac:dyDescent="0.3">
      <c r="A16" s="154"/>
      <c r="B16" s="157"/>
      <c r="C16" s="11" t="s">
        <v>3</v>
      </c>
      <c r="D16" s="24">
        <f t="shared" si="8"/>
        <v>0.8</v>
      </c>
      <c r="E16" s="29">
        <v>0.8</v>
      </c>
      <c r="F16" s="20">
        <v>0</v>
      </c>
      <c r="G16" s="20">
        <v>0</v>
      </c>
      <c r="H16" s="20">
        <v>0</v>
      </c>
      <c r="I16" s="21">
        <v>0</v>
      </c>
    </row>
    <row r="17" spans="1:9" ht="21" customHeight="1" x14ac:dyDescent="0.25">
      <c r="A17" s="153" t="s">
        <v>32</v>
      </c>
      <c r="B17" s="156" t="s">
        <v>33</v>
      </c>
      <c r="C17" s="4" t="s">
        <v>21</v>
      </c>
      <c r="D17" s="22">
        <f>E17+F17+G17+H17+I17</f>
        <v>150</v>
      </c>
      <c r="E17" s="22">
        <f>E18+E19+E20+E21</f>
        <v>150</v>
      </c>
      <c r="F17" s="22">
        <f t="shared" ref="F17:I17" si="9">F18+F19+F20+F21</f>
        <v>0</v>
      </c>
      <c r="G17" s="22">
        <f t="shared" si="9"/>
        <v>0</v>
      </c>
      <c r="H17" s="22">
        <f t="shared" si="9"/>
        <v>0</v>
      </c>
      <c r="I17" s="23">
        <f t="shared" si="9"/>
        <v>0</v>
      </c>
    </row>
    <row r="18" spans="1:9" ht="22.5" customHeight="1" x14ac:dyDescent="0.25">
      <c r="A18" s="154"/>
      <c r="B18" s="157"/>
      <c r="C18" s="12" t="s">
        <v>12</v>
      </c>
      <c r="D18" s="14">
        <f t="shared" ref="D18:D21" si="10">E18+F18+G18+H18+I18</f>
        <v>0</v>
      </c>
      <c r="E18" s="15">
        <v>0</v>
      </c>
      <c r="F18" s="14">
        <v>0</v>
      </c>
      <c r="G18" s="14">
        <v>0</v>
      </c>
      <c r="H18" s="14">
        <v>0</v>
      </c>
      <c r="I18" s="17">
        <v>0</v>
      </c>
    </row>
    <row r="19" spans="1:9" ht="17.25" customHeight="1" x14ac:dyDescent="0.25">
      <c r="A19" s="154"/>
      <c r="B19" s="157"/>
      <c r="C19" s="6" t="s">
        <v>2</v>
      </c>
      <c r="D19" s="14">
        <f t="shared" si="10"/>
        <v>0</v>
      </c>
      <c r="E19" s="15">
        <v>0</v>
      </c>
      <c r="F19" s="14">
        <v>0</v>
      </c>
      <c r="G19" s="14">
        <v>0</v>
      </c>
      <c r="H19" s="14">
        <v>0</v>
      </c>
      <c r="I19" s="17">
        <v>0</v>
      </c>
    </row>
    <row r="20" spans="1:9" ht="24" customHeight="1" x14ac:dyDescent="0.25">
      <c r="A20" s="154"/>
      <c r="B20" s="157"/>
      <c r="C20" s="6" t="s">
        <v>13</v>
      </c>
      <c r="D20" s="14">
        <f t="shared" si="10"/>
        <v>148.5</v>
      </c>
      <c r="E20" s="15">
        <v>148.5</v>
      </c>
      <c r="F20" s="14">
        <v>0</v>
      </c>
      <c r="G20" s="14">
        <v>0</v>
      </c>
      <c r="H20" s="14">
        <v>0</v>
      </c>
      <c r="I20" s="17">
        <v>0</v>
      </c>
    </row>
    <row r="21" spans="1:9" ht="23.25" customHeight="1" thickBot="1" x14ac:dyDescent="0.3">
      <c r="A21" s="155"/>
      <c r="B21" s="158"/>
      <c r="C21" s="7" t="s">
        <v>3</v>
      </c>
      <c r="D21" s="18">
        <f t="shared" si="10"/>
        <v>1.5</v>
      </c>
      <c r="E21" s="25">
        <v>1.5</v>
      </c>
      <c r="F21" s="18">
        <v>0</v>
      </c>
      <c r="G21" s="18">
        <v>0</v>
      </c>
      <c r="H21" s="18">
        <v>0</v>
      </c>
      <c r="I21" s="19">
        <v>0</v>
      </c>
    </row>
    <row r="22" spans="1:9" x14ac:dyDescent="0.25">
      <c r="A22" s="153" t="s">
        <v>34</v>
      </c>
      <c r="B22" s="156" t="s">
        <v>36</v>
      </c>
      <c r="C22" s="4" t="s">
        <v>21</v>
      </c>
      <c r="D22" s="22">
        <f>E22+F22+G22+H22+I22</f>
        <v>600</v>
      </c>
      <c r="E22" s="22">
        <f>E23+E24+E25+E26</f>
        <v>600</v>
      </c>
      <c r="F22" s="22">
        <f t="shared" ref="F22:I22" si="11">F23+F24+F25+F26</f>
        <v>0</v>
      </c>
      <c r="G22" s="22">
        <f t="shared" si="11"/>
        <v>0</v>
      </c>
      <c r="H22" s="22">
        <f t="shared" si="11"/>
        <v>0</v>
      </c>
      <c r="I22" s="23">
        <f t="shared" si="11"/>
        <v>0</v>
      </c>
    </row>
    <row r="23" spans="1:9" ht="24.75" customHeight="1" x14ac:dyDescent="0.25">
      <c r="A23" s="154"/>
      <c r="B23" s="157"/>
      <c r="C23" s="12" t="s">
        <v>12</v>
      </c>
      <c r="D23" s="14">
        <f t="shared" ref="D23:D26" si="12">E23+F23+G23+H23+I23</f>
        <v>0</v>
      </c>
      <c r="E23" s="15">
        <v>0</v>
      </c>
      <c r="F23" s="14">
        <v>0</v>
      </c>
      <c r="G23" s="14">
        <v>0</v>
      </c>
      <c r="H23" s="14">
        <v>0</v>
      </c>
      <c r="I23" s="17">
        <v>0</v>
      </c>
    </row>
    <row r="24" spans="1:9" ht="20.25" customHeight="1" x14ac:dyDescent="0.25">
      <c r="A24" s="154"/>
      <c r="B24" s="157"/>
      <c r="C24" s="6" t="s">
        <v>2</v>
      </c>
      <c r="D24" s="14">
        <f t="shared" si="12"/>
        <v>0</v>
      </c>
      <c r="E24" s="15">
        <v>0</v>
      </c>
      <c r="F24" s="14">
        <v>0</v>
      </c>
      <c r="G24" s="14">
        <v>0</v>
      </c>
      <c r="H24" s="14">
        <v>0</v>
      </c>
      <c r="I24" s="17">
        <v>0</v>
      </c>
    </row>
    <row r="25" spans="1:9" ht="15.75" customHeight="1" x14ac:dyDescent="0.25">
      <c r="A25" s="154"/>
      <c r="B25" s="157"/>
      <c r="C25" s="6" t="s">
        <v>13</v>
      </c>
      <c r="D25" s="14">
        <f t="shared" si="12"/>
        <v>594</v>
      </c>
      <c r="E25" s="15">
        <v>594</v>
      </c>
      <c r="F25" s="14">
        <v>0</v>
      </c>
      <c r="G25" s="14">
        <v>0</v>
      </c>
      <c r="H25" s="14">
        <v>0</v>
      </c>
      <c r="I25" s="17">
        <v>0</v>
      </c>
    </row>
    <row r="26" spans="1:9" ht="18.75" customHeight="1" thickBot="1" x14ac:dyDescent="0.3">
      <c r="A26" s="155"/>
      <c r="B26" s="158"/>
      <c r="C26" s="7" t="s">
        <v>3</v>
      </c>
      <c r="D26" s="18">
        <f t="shared" si="12"/>
        <v>6</v>
      </c>
      <c r="E26" s="25">
        <v>6</v>
      </c>
      <c r="F26" s="18">
        <v>0</v>
      </c>
      <c r="G26" s="18">
        <v>0</v>
      </c>
      <c r="H26" s="18">
        <v>0</v>
      </c>
      <c r="I26" s="19">
        <v>0</v>
      </c>
    </row>
    <row r="27" spans="1:9" ht="24" customHeight="1" x14ac:dyDescent="0.25">
      <c r="A27" s="153" t="s">
        <v>35</v>
      </c>
      <c r="B27" s="156" t="s">
        <v>37</v>
      </c>
      <c r="C27" s="4" t="s">
        <v>21</v>
      </c>
      <c r="D27" s="22">
        <f>E27+F27+G27+H27+I27</f>
        <v>30</v>
      </c>
      <c r="E27" s="22">
        <f>E28+E29+E30+E31</f>
        <v>30</v>
      </c>
      <c r="F27" s="22">
        <f t="shared" ref="F27:I27" si="13">F28+F29+F30+F31</f>
        <v>0</v>
      </c>
      <c r="G27" s="22">
        <f t="shared" si="13"/>
        <v>0</v>
      </c>
      <c r="H27" s="22">
        <f t="shared" si="13"/>
        <v>0</v>
      </c>
      <c r="I27" s="23">
        <f t="shared" si="13"/>
        <v>0</v>
      </c>
    </row>
    <row r="28" spans="1:9" ht="23.25" customHeight="1" x14ac:dyDescent="0.25">
      <c r="A28" s="154"/>
      <c r="B28" s="157"/>
      <c r="C28" s="12" t="s">
        <v>12</v>
      </c>
      <c r="D28" s="14">
        <f t="shared" ref="D28:D31" si="14">E28+F28+G28+H28+I28</f>
        <v>0</v>
      </c>
      <c r="E28" s="15">
        <v>0</v>
      </c>
      <c r="F28" s="14">
        <v>0</v>
      </c>
      <c r="G28" s="14">
        <v>0</v>
      </c>
      <c r="H28" s="14">
        <v>0</v>
      </c>
      <c r="I28" s="17">
        <v>0</v>
      </c>
    </row>
    <row r="29" spans="1:9" ht="18" customHeight="1" x14ac:dyDescent="0.25">
      <c r="A29" s="154"/>
      <c r="B29" s="157"/>
      <c r="C29" s="6" t="s">
        <v>2</v>
      </c>
      <c r="D29" s="14">
        <f t="shared" si="14"/>
        <v>0</v>
      </c>
      <c r="E29" s="15">
        <v>0</v>
      </c>
      <c r="F29" s="14">
        <v>0</v>
      </c>
      <c r="G29" s="14">
        <v>0</v>
      </c>
      <c r="H29" s="14">
        <v>0</v>
      </c>
      <c r="I29" s="17">
        <v>0</v>
      </c>
    </row>
    <row r="30" spans="1:9" ht="17.25" customHeight="1" x14ac:dyDescent="0.25">
      <c r="A30" s="154"/>
      <c r="B30" s="157"/>
      <c r="C30" s="6" t="s">
        <v>13</v>
      </c>
      <c r="D30" s="14">
        <f t="shared" si="14"/>
        <v>0</v>
      </c>
      <c r="E30" s="15">
        <v>0</v>
      </c>
      <c r="F30" s="14">
        <v>0</v>
      </c>
      <c r="G30" s="14">
        <v>0</v>
      </c>
      <c r="H30" s="14">
        <v>0</v>
      </c>
      <c r="I30" s="17">
        <v>0</v>
      </c>
    </row>
    <row r="31" spans="1:9" ht="19.5" customHeight="1" thickBot="1" x14ac:dyDescent="0.3">
      <c r="A31" s="155"/>
      <c r="B31" s="158"/>
      <c r="C31" s="7" t="s">
        <v>3</v>
      </c>
      <c r="D31" s="18">
        <f t="shared" si="14"/>
        <v>30</v>
      </c>
      <c r="E31" s="25">
        <v>30</v>
      </c>
      <c r="F31" s="18">
        <v>0</v>
      </c>
      <c r="G31" s="18">
        <v>0</v>
      </c>
      <c r="H31" s="18">
        <v>0</v>
      </c>
      <c r="I31" s="19">
        <v>0</v>
      </c>
    </row>
  </sheetData>
  <mergeCells count="13">
    <mergeCell ref="A27:A31"/>
    <mergeCell ref="B27:B31"/>
    <mergeCell ref="D1:I1"/>
    <mergeCell ref="A17:A21"/>
    <mergeCell ref="B17:B21"/>
    <mergeCell ref="A22:A26"/>
    <mergeCell ref="B22:B26"/>
    <mergeCell ref="A2:A6"/>
    <mergeCell ref="B2:B6"/>
    <mergeCell ref="A7:A11"/>
    <mergeCell ref="B7:B11"/>
    <mergeCell ref="A12:A16"/>
    <mergeCell ref="B12:B1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4"/>
  <sheetViews>
    <sheetView workbookViewId="0">
      <selection activeCell="C10" sqref="A10:XFD14"/>
    </sheetView>
  </sheetViews>
  <sheetFormatPr defaultRowHeight="15" x14ac:dyDescent="0.25"/>
  <cols>
    <col min="2" max="2" width="25.7109375" customWidth="1"/>
    <col min="3" max="3" width="18.28515625" customWidth="1"/>
    <col min="4" max="4" width="14.42578125" customWidth="1"/>
    <col min="5" max="5" width="12" customWidth="1"/>
    <col min="6" max="6" width="15.140625" customWidth="1"/>
    <col min="7" max="7" width="12.28515625" customWidth="1"/>
  </cols>
  <sheetData>
    <row r="3" spans="1:9" s="97" customFormat="1" x14ac:dyDescent="0.25">
      <c r="A3" s="132" t="s">
        <v>22</v>
      </c>
      <c r="B3" s="132"/>
      <c r="C3" s="132"/>
      <c r="D3" s="132"/>
      <c r="E3" s="132"/>
      <c r="F3" s="132"/>
      <c r="G3" s="132"/>
      <c r="H3" s="132"/>
      <c r="I3" s="132"/>
    </row>
    <row r="4" spans="1:9" s="97" customFormat="1" ht="15.75" customHeight="1" thickBot="1" x14ac:dyDescent="0.3">
      <c r="A4" s="132" t="s">
        <v>23</v>
      </c>
      <c r="B4" s="132"/>
      <c r="C4" s="132"/>
      <c r="D4" s="132"/>
      <c r="E4" s="132"/>
      <c r="F4" s="132"/>
      <c r="G4" s="132"/>
      <c r="H4" s="132"/>
      <c r="I4" s="132"/>
    </row>
    <row r="5" spans="1:9" s="26" customFormat="1" ht="20.25" customHeight="1" thickBot="1" x14ac:dyDescent="0.3">
      <c r="A5" s="169" t="s">
        <v>16</v>
      </c>
      <c r="B5" s="130" t="s">
        <v>48</v>
      </c>
      <c r="C5" s="82" t="s">
        <v>21</v>
      </c>
      <c r="D5" s="69">
        <f>E5+F5+G5+H5+I5</f>
        <v>6534746.3300000001</v>
      </c>
      <c r="E5" s="69">
        <f>E6+E7+E8+E9</f>
        <v>3019250</v>
      </c>
      <c r="F5" s="69">
        <f>F6+F7+F8+F9</f>
        <v>2640542.33</v>
      </c>
      <c r="G5" s="69">
        <f>G6+G7+G8+G9</f>
        <v>874954</v>
      </c>
      <c r="H5" s="69">
        <f>H6+H7+H8+H9</f>
        <v>0</v>
      </c>
      <c r="I5" s="70">
        <f>I6+I7+I8+I9</f>
        <v>0</v>
      </c>
    </row>
    <row r="6" spans="1:9" s="26" customFormat="1" ht="27" customHeight="1" x14ac:dyDescent="0.25">
      <c r="A6" s="169"/>
      <c r="B6" s="130"/>
      <c r="C6" s="83" t="s">
        <v>12</v>
      </c>
      <c r="D6" s="56">
        <f>SUM(E6:I6)</f>
        <v>3306324.3</v>
      </c>
      <c r="E6" s="68">
        <f>E11++E16+E36+E41+E46</f>
        <v>0</v>
      </c>
      <c r="F6" s="68">
        <f>F11+F16+F36+F41+F46+F51+F56+F61</f>
        <v>2483430.06</v>
      </c>
      <c r="G6" s="68">
        <f t="shared" ref="G6:I8" si="0">G11+G16+G36+G41+G46</f>
        <v>822894.24</v>
      </c>
      <c r="H6" s="68">
        <f t="shared" si="0"/>
        <v>0</v>
      </c>
      <c r="I6" s="68">
        <f t="shared" si="0"/>
        <v>0</v>
      </c>
    </row>
    <row r="7" spans="1:9" s="26" customFormat="1" ht="20.25" customHeight="1" x14ac:dyDescent="0.25">
      <c r="A7" s="169"/>
      <c r="B7" s="130"/>
      <c r="C7" s="84" t="s">
        <v>2</v>
      </c>
      <c r="D7" s="57">
        <f>SUM(E7:I7)</f>
        <v>174017.07</v>
      </c>
      <c r="E7" s="39">
        <f>E12+E17+E37+E42+E47</f>
        <v>0</v>
      </c>
      <c r="F7" s="39">
        <f>F12+F17+F37+F42+F47+F52+F57+F62</f>
        <v>130706.85</v>
      </c>
      <c r="G7" s="39">
        <f t="shared" si="0"/>
        <v>43310.22</v>
      </c>
      <c r="H7" s="39">
        <f t="shared" si="0"/>
        <v>0</v>
      </c>
      <c r="I7" s="39">
        <f t="shared" si="0"/>
        <v>0</v>
      </c>
    </row>
    <row r="8" spans="1:9" s="26" customFormat="1" ht="20.25" customHeight="1" x14ac:dyDescent="0.25">
      <c r="A8" s="169"/>
      <c r="B8" s="130"/>
      <c r="C8" s="84" t="s">
        <v>13</v>
      </c>
      <c r="D8" s="57">
        <f>SUM(E8:I8)</f>
        <v>2994301</v>
      </c>
      <c r="E8" s="39">
        <f>E13+E18+E38+E43+E48</f>
        <v>2994301</v>
      </c>
      <c r="F8" s="39">
        <f>F13+F18+F38+F43+F48+F53+F58+F63</f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</row>
    <row r="9" spans="1:9" s="26" customFormat="1" ht="20.25" customHeight="1" thickBot="1" x14ac:dyDescent="0.3">
      <c r="A9" s="170"/>
      <c r="B9" s="131"/>
      <c r="C9" s="85" t="s">
        <v>3</v>
      </c>
      <c r="D9" s="58">
        <f>SUM(E9:I9)</f>
        <v>60103.96</v>
      </c>
      <c r="E9" s="40">
        <f>E14+E19+E39+E44+E49</f>
        <v>24949</v>
      </c>
      <c r="F9" s="40">
        <f>F14+F19+F39+F44+F49+F54+F59+F64</f>
        <v>26405.42</v>
      </c>
      <c r="G9" s="40">
        <f>G14+G19+G39+G44+G49+G54</f>
        <v>8749.5400000000009</v>
      </c>
      <c r="H9" s="40">
        <f>H14+H19+H39+H44+H49</f>
        <v>0</v>
      </c>
      <c r="I9" s="40">
        <f>I14+I19+I39+I44+I49</f>
        <v>0</v>
      </c>
    </row>
    <row r="10" spans="1:9" s="5" customFormat="1" ht="20.25" hidden="1" customHeight="1" thickBot="1" x14ac:dyDescent="0.3">
      <c r="A10" s="114" t="s">
        <v>17</v>
      </c>
      <c r="B10" s="117" t="s">
        <v>40</v>
      </c>
      <c r="C10" s="86" t="s">
        <v>21</v>
      </c>
      <c r="D10" s="72">
        <f>E10+F10+G10+H10+I10</f>
        <v>3019250</v>
      </c>
      <c r="E10" s="72">
        <f>E11+E12+E13+E14</f>
        <v>3019250</v>
      </c>
      <c r="F10" s="72">
        <f t="shared" ref="F10:H10" si="1">F11+F12+F13+F14</f>
        <v>0</v>
      </c>
      <c r="G10" s="72">
        <f>G11+G12+G13+G14</f>
        <v>0</v>
      </c>
      <c r="H10" s="72">
        <f t="shared" si="1"/>
        <v>0</v>
      </c>
      <c r="I10" s="73">
        <f>I11+I12+I13+I14</f>
        <v>0</v>
      </c>
    </row>
    <row r="11" spans="1:9" s="5" customFormat="1" ht="20.25" hidden="1" customHeight="1" x14ac:dyDescent="0.25">
      <c r="A11" s="115"/>
      <c r="B11" s="118"/>
      <c r="C11" s="31" t="s">
        <v>12</v>
      </c>
      <c r="D11" s="47">
        <f t="shared" ref="D11:D12" si="2">E11+F11+G11+H11+I11</f>
        <v>0</v>
      </c>
      <c r="E11" s="74">
        <v>0</v>
      </c>
      <c r="F11" s="47">
        <v>0</v>
      </c>
      <c r="G11" s="47">
        <v>0</v>
      </c>
      <c r="H11" s="47">
        <v>0</v>
      </c>
      <c r="I11" s="71">
        <v>0</v>
      </c>
    </row>
    <row r="12" spans="1:9" s="5" customFormat="1" ht="20.25" hidden="1" customHeight="1" x14ac:dyDescent="0.25">
      <c r="A12" s="115"/>
      <c r="B12" s="118"/>
      <c r="C12" s="32" t="s">
        <v>2</v>
      </c>
      <c r="D12" s="41">
        <f t="shared" si="2"/>
        <v>0</v>
      </c>
      <c r="E12" s="59">
        <v>0</v>
      </c>
      <c r="F12" s="41">
        <v>0</v>
      </c>
      <c r="G12" s="41">
        <v>0</v>
      </c>
      <c r="H12" s="41">
        <v>0</v>
      </c>
      <c r="I12" s="42">
        <v>0</v>
      </c>
    </row>
    <row r="13" spans="1:9" s="5" customFormat="1" ht="20.25" hidden="1" customHeight="1" x14ac:dyDescent="0.25">
      <c r="A13" s="115"/>
      <c r="B13" s="118"/>
      <c r="C13" s="32" t="s">
        <v>13</v>
      </c>
      <c r="D13" s="41">
        <f>E13+F13+G13+H13+I13</f>
        <v>2994301</v>
      </c>
      <c r="E13" s="59">
        <v>2994301</v>
      </c>
      <c r="F13" s="41">
        <v>0</v>
      </c>
      <c r="G13" s="41">
        <v>0</v>
      </c>
      <c r="H13" s="41">
        <v>0</v>
      </c>
      <c r="I13" s="42">
        <v>0</v>
      </c>
    </row>
    <row r="14" spans="1:9" s="5" customFormat="1" ht="20.25" hidden="1" customHeight="1" thickBot="1" x14ac:dyDescent="0.3">
      <c r="A14" s="116"/>
      <c r="B14" s="119"/>
      <c r="C14" s="33" t="s">
        <v>3</v>
      </c>
      <c r="D14" s="43">
        <f>E14+F14+G14+H14+I14</f>
        <v>24949</v>
      </c>
      <c r="E14" s="43">
        <v>24949</v>
      </c>
      <c r="F14" s="43">
        <v>0</v>
      </c>
      <c r="G14" s="43">
        <v>0</v>
      </c>
      <c r="H14" s="43">
        <v>0</v>
      </c>
      <c r="I14" s="44">
        <v>0</v>
      </c>
    </row>
    <row r="15" spans="1:9" s="5" customFormat="1" ht="20.25" customHeight="1" thickBot="1" x14ac:dyDescent="0.3">
      <c r="A15" s="171" t="s">
        <v>42</v>
      </c>
      <c r="B15" s="150" t="s">
        <v>97</v>
      </c>
      <c r="C15" s="88" t="s">
        <v>21</v>
      </c>
      <c r="D15" s="76">
        <f>SUM(E15:I15)</f>
        <v>3515496.33</v>
      </c>
      <c r="E15" s="76">
        <f>E16+E17+E18+E19</f>
        <v>0</v>
      </c>
      <c r="F15" s="76">
        <f>F16+F17+F18+F19</f>
        <v>2640542.33</v>
      </c>
      <c r="G15" s="76">
        <f>G16+G17+G18+G19</f>
        <v>874954</v>
      </c>
      <c r="H15" s="76">
        <f>H16+H17+H18+H19</f>
        <v>0</v>
      </c>
      <c r="I15" s="77">
        <f>I16+I17+I18+I19</f>
        <v>0</v>
      </c>
    </row>
    <row r="16" spans="1:9" s="5" customFormat="1" ht="25.5" customHeight="1" x14ac:dyDescent="0.25">
      <c r="A16" s="172"/>
      <c r="B16" s="151"/>
      <c r="C16" s="89" t="s">
        <v>12</v>
      </c>
      <c r="D16" s="75">
        <f>SUM(E16:I16)</f>
        <v>3306324.3</v>
      </c>
      <c r="E16" s="75">
        <f>E26</f>
        <v>0</v>
      </c>
      <c r="F16" s="75">
        <f>F26</f>
        <v>2483430.06</v>
      </c>
      <c r="G16" s="75">
        <f>G31</f>
        <v>822894.24</v>
      </c>
      <c r="H16" s="75">
        <f t="shared" ref="G16:I19" si="3">H26</f>
        <v>0</v>
      </c>
      <c r="I16" s="75">
        <f t="shared" si="3"/>
        <v>0</v>
      </c>
    </row>
    <row r="17" spans="1:12" s="5" customFormat="1" ht="25.5" customHeight="1" x14ac:dyDescent="0.25">
      <c r="A17" s="172"/>
      <c r="B17" s="151"/>
      <c r="C17" s="90" t="s">
        <v>2</v>
      </c>
      <c r="D17" s="60">
        <f>SUM(E17:I17)</f>
        <v>174017.07</v>
      </c>
      <c r="E17" s="60">
        <f t="shared" ref="E17:F19" si="4">E27</f>
        <v>0</v>
      </c>
      <c r="F17" s="60">
        <f t="shared" si="4"/>
        <v>130706.85</v>
      </c>
      <c r="G17" s="60">
        <f>G32</f>
        <v>43310.22</v>
      </c>
      <c r="H17" s="60">
        <f t="shared" si="3"/>
        <v>0</v>
      </c>
      <c r="I17" s="60">
        <f t="shared" si="3"/>
        <v>0</v>
      </c>
    </row>
    <row r="18" spans="1:12" s="5" customFormat="1" ht="24.75" customHeight="1" x14ac:dyDescent="0.25">
      <c r="A18" s="172"/>
      <c r="B18" s="151"/>
      <c r="C18" s="90" t="s">
        <v>13</v>
      </c>
      <c r="D18" s="60">
        <f>SUM(E18:I18)</f>
        <v>0</v>
      </c>
      <c r="E18" s="60">
        <f t="shared" si="4"/>
        <v>0</v>
      </c>
      <c r="F18" s="60">
        <f t="shared" si="4"/>
        <v>0</v>
      </c>
      <c r="G18" s="60">
        <f t="shared" si="3"/>
        <v>0</v>
      </c>
      <c r="H18" s="60">
        <f t="shared" si="3"/>
        <v>0</v>
      </c>
      <c r="I18" s="60">
        <f t="shared" si="3"/>
        <v>0</v>
      </c>
    </row>
    <row r="19" spans="1:12" s="5" customFormat="1" ht="28.5" customHeight="1" thickBot="1" x14ac:dyDescent="0.3">
      <c r="A19" s="173"/>
      <c r="B19" s="152"/>
      <c r="C19" s="91" t="s">
        <v>3</v>
      </c>
      <c r="D19" s="61">
        <f>SUM(E19:I19)</f>
        <v>35154.959999999999</v>
      </c>
      <c r="E19" s="61">
        <f t="shared" si="4"/>
        <v>0</v>
      </c>
      <c r="F19" s="61">
        <f t="shared" si="4"/>
        <v>26405.42</v>
      </c>
      <c r="G19" s="61">
        <f>G34</f>
        <v>8749.5400000000009</v>
      </c>
      <c r="H19" s="61">
        <f t="shared" si="3"/>
        <v>0</v>
      </c>
      <c r="I19" s="61">
        <f t="shared" si="3"/>
        <v>0</v>
      </c>
      <c r="L19" s="5" t="s">
        <v>96</v>
      </c>
    </row>
    <row r="20" spans="1:12" s="9" customFormat="1" ht="20.25" hidden="1" customHeight="1" x14ac:dyDescent="0.3">
      <c r="A20" s="120" t="s">
        <v>41</v>
      </c>
      <c r="B20" s="117"/>
      <c r="C20" s="30" t="s">
        <v>21</v>
      </c>
      <c r="D20" s="34">
        <f>E20+F20+G20+H20+I20</f>
        <v>0</v>
      </c>
      <c r="E20" s="45">
        <f>E21+E22+E23+E24</f>
        <v>0</v>
      </c>
      <c r="F20" s="45">
        <f t="shared" ref="F20:I20" si="5">F21+F22+F23+F24</f>
        <v>0</v>
      </c>
      <c r="G20" s="45">
        <f t="shared" si="5"/>
        <v>0</v>
      </c>
      <c r="H20" s="45">
        <f t="shared" si="5"/>
        <v>0</v>
      </c>
      <c r="I20" s="46">
        <f t="shared" si="5"/>
        <v>0</v>
      </c>
    </row>
    <row r="21" spans="1:12" s="5" customFormat="1" ht="20.25" hidden="1" customHeight="1" x14ac:dyDescent="0.3">
      <c r="A21" s="121"/>
      <c r="B21" s="118"/>
      <c r="C21" s="31" t="s">
        <v>12</v>
      </c>
      <c r="D21" s="51">
        <f t="shared" ref="D21:D34" si="6">E21+F21+G21+H21+I21</f>
        <v>0</v>
      </c>
      <c r="E21" s="41">
        <v>0</v>
      </c>
      <c r="F21" s="41">
        <v>0</v>
      </c>
      <c r="G21" s="41">
        <v>0</v>
      </c>
      <c r="H21" s="41">
        <v>0</v>
      </c>
      <c r="I21" s="42">
        <v>0</v>
      </c>
    </row>
    <row r="22" spans="1:12" s="5" customFormat="1" ht="20.25" hidden="1" customHeight="1" x14ac:dyDescent="0.3">
      <c r="A22" s="121"/>
      <c r="B22" s="118"/>
      <c r="C22" s="32" t="s">
        <v>2</v>
      </c>
      <c r="D22" s="51">
        <f t="shared" si="6"/>
        <v>0</v>
      </c>
      <c r="E22" s="41">
        <v>0</v>
      </c>
      <c r="F22" s="41">
        <v>0</v>
      </c>
      <c r="G22" s="41">
        <v>0</v>
      </c>
      <c r="H22" s="41">
        <v>0</v>
      </c>
      <c r="I22" s="42">
        <v>0</v>
      </c>
    </row>
    <row r="23" spans="1:12" s="5" customFormat="1" ht="20.25" hidden="1" customHeight="1" x14ac:dyDescent="0.3">
      <c r="A23" s="121"/>
      <c r="B23" s="118"/>
      <c r="C23" s="32" t="s">
        <v>13</v>
      </c>
      <c r="D23" s="51">
        <f t="shared" si="6"/>
        <v>0</v>
      </c>
      <c r="E23" s="41">
        <v>0</v>
      </c>
      <c r="F23" s="41">
        <v>0</v>
      </c>
      <c r="G23" s="41">
        <v>0</v>
      </c>
      <c r="H23" s="41">
        <v>0</v>
      </c>
      <c r="I23" s="42">
        <v>0</v>
      </c>
    </row>
    <row r="24" spans="1:12" s="5" customFormat="1" ht="20.25" hidden="1" customHeight="1" x14ac:dyDescent="0.3">
      <c r="A24" s="122"/>
      <c r="B24" s="119"/>
      <c r="C24" s="92" t="s">
        <v>3</v>
      </c>
      <c r="D24" s="53">
        <f t="shared" si="6"/>
        <v>0</v>
      </c>
      <c r="E24" s="62"/>
      <c r="F24" s="62">
        <v>0</v>
      </c>
      <c r="G24" s="62">
        <v>0</v>
      </c>
      <c r="H24" s="62">
        <v>0</v>
      </c>
      <c r="I24" s="63">
        <v>0</v>
      </c>
    </row>
    <row r="25" spans="1:12" s="5" customFormat="1" ht="0.75" customHeight="1" thickBot="1" x14ac:dyDescent="0.3">
      <c r="A25" s="120" t="s">
        <v>98</v>
      </c>
      <c r="B25" s="111" t="s">
        <v>111</v>
      </c>
      <c r="C25" s="86" t="s">
        <v>21</v>
      </c>
      <c r="D25" s="72">
        <f t="shared" si="6"/>
        <v>2640542.33</v>
      </c>
      <c r="E25" s="72">
        <f>E26+E27+E28+E29</f>
        <v>0</v>
      </c>
      <c r="F25" s="72">
        <f>F26+F27+F28+F29</f>
        <v>2640542.33</v>
      </c>
      <c r="G25" s="72">
        <f>G26+G27+G28+G29</f>
        <v>0</v>
      </c>
      <c r="H25" s="72">
        <f>H26+H27+H28+H29</f>
        <v>0</v>
      </c>
      <c r="I25" s="73">
        <f>I26+I27+I28+I29</f>
        <v>0</v>
      </c>
    </row>
    <row r="26" spans="1:12" s="5" customFormat="1" ht="37.5" hidden="1" customHeight="1" thickBot="1" x14ac:dyDescent="0.3">
      <c r="A26" s="121"/>
      <c r="B26" s="112"/>
      <c r="C26" s="31" t="s">
        <v>12</v>
      </c>
      <c r="D26" s="47">
        <f t="shared" si="6"/>
        <v>2483430.06</v>
      </c>
      <c r="E26" s="74">
        <v>0</v>
      </c>
      <c r="F26" s="47">
        <v>2483430.06</v>
      </c>
      <c r="G26" s="47">
        <v>0</v>
      </c>
      <c r="H26" s="47">
        <v>0</v>
      </c>
      <c r="I26" s="71">
        <v>0</v>
      </c>
    </row>
    <row r="27" spans="1:12" s="5" customFormat="1" ht="20.25" hidden="1" customHeight="1" thickBot="1" x14ac:dyDescent="0.3">
      <c r="A27" s="121"/>
      <c r="B27" s="112"/>
      <c r="C27" s="32" t="s">
        <v>2</v>
      </c>
      <c r="D27" s="41">
        <f t="shared" si="6"/>
        <v>130706.85</v>
      </c>
      <c r="E27" s="59">
        <v>0</v>
      </c>
      <c r="F27" s="41">
        <v>130706.85</v>
      </c>
      <c r="G27" s="41">
        <v>0</v>
      </c>
      <c r="H27" s="41">
        <v>0</v>
      </c>
      <c r="I27" s="42">
        <v>0</v>
      </c>
    </row>
    <row r="28" spans="1:12" s="5" customFormat="1" ht="20.25" hidden="1" customHeight="1" thickBot="1" x14ac:dyDescent="0.3">
      <c r="A28" s="121"/>
      <c r="B28" s="112"/>
      <c r="C28" s="32" t="s">
        <v>13</v>
      </c>
      <c r="D28" s="41">
        <f t="shared" si="6"/>
        <v>0</v>
      </c>
      <c r="E28" s="59">
        <v>0</v>
      </c>
      <c r="F28" s="41">
        <v>0</v>
      </c>
      <c r="G28" s="41">
        <v>0</v>
      </c>
      <c r="H28" s="41">
        <v>0</v>
      </c>
      <c r="I28" s="42">
        <v>0</v>
      </c>
    </row>
    <row r="29" spans="1:12" s="5" customFormat="1" ht="20.25" hidden="1" customHeight="1" thickBot="1" x14ac:dyDescent="0.3">
      <c r="A29" s="122"/>
      <c r="B29" s="113"/>
      <c r="C29" s="33" t="s">
        <v>3</v>
      </c>
      <c r="D29" s="43">
        <f t="shared" si="6"/>
        <v>26405.42</v>
      </c>
      <c r="E29" s="43">
        <v>0</v>
      </c>
      <c r="F29" s="43">
        <v>26405.42</v>
      </c>
      <c r="G29" s="43">
        <v>0</v>
      </c>
      <c r="H29" s="43">
        <v>0</v>
      </c>
      <c r="I29" s="44">
        <v>0</v>
      </c>
      <c r="L29" s="5" t="s">
        <v>96</v>
      </c>
    </row>
    <row r="30" spans="1:12" s="5" customFormat="1" ht="20.25" customHeight="1" thickBot="1" x14ac:dyDescent="0.3">
      <c r="A30" s="120" t="s">
        <v>112</v>
      </c>
      <c r="B30" s="111" t="s">
        <v>113</v>
      </c>
      <c r="C30" s="86" t="s">
        <v>21</v>
      </c>
      <c r="D30" s="72">
        <f t="shared" si="6"/>
        <v>874954</v>
      </c>
      <c r="E30" s="72">
        <f>E31+E32+E33+E34</f>
        <v>0</v>
      </c>
      <c r="F30" s="72">
        <f>F31+F32+F33+F34</f>
        <v>0</v>
      </c>
      <c r="G30" s="72">
        <f>G31+G32+G33+G34</f>
        <v>874954</v>
      </c>
      <c r="H30" s="72">
        <f>H31+H32+H33+H34</f>
        <v>0</v>
      </c>
      <c r="I30" s="73">
        <f>I31+I32+I33+I34</f>
        <v>0</v>
      </c>
    </row>
    <row r="31" spans="1:12" s="5" customFormat="1" ht="20.25" customHeight="1" x14ac:dyDescent="0.25">
      <c r="A31" s="121"/>
      <c r="B31" s="112"/>
      <c r="C31" s="31" t="s">
        <v>12</v>
      </c>
      <c r="D31" s="47">
        <f t="shared" si="6"/>
        <v>822894.24</v>
      </c>
      <c r="E31" s="74">
        <v>0</v>
      </c>
      <c r="F31" s="47">
        <v>0</v>
      </c>
      <c r="G31" s="47">
        <v>822894.24</v>
      </c>
      <c r="H31" s="47">
        <v>0</v>
      </c>
      <c r="I31" s="71">
        <v>0</v>
      </c>
    </row>
    <row r="32" spans="1:12" s="5" customFormat="1" ht="20.25" customHeight="1" x14ac:dyDescent="0.25">
      <c r="A32" s="121"/>
      <c r="B32" s="112"/>
      <c r="C32" s="32" t="s">
        <v>2</v>
      </c>
      <c r="D32" s="41">
        <f t="shared" si="6"/>
        <v>43310.22</v>
      </c>
      <c r="E32" s="59">
        <v>0</v>
      </c>
      <c r="F32" s="41">
        <v>0</v>
      </c>
      <c r="G32" s="41">
        <v>43310.22</v>
      </c>
      <c r="H32" s="41">
        <v>0</v>
      </c>
      <c r="I32" s="42">
        <v>0</v>
      </c>
    </row>
    <row r="33" spans="1:12" s="5" customFormat="1" ht="20.25" customHeight="1" x14ac:dyDescent="0.25">
      <c r="A33" s="121"/>
      <c r="B33" s="112"/>
      <c r="C33" s="32" t="s">
        <v>13</v>
      </c>
      <c r="D33" s="41">
        <f t="shared" si="6"/>
        <v>0</v>
      </c>
      <c r="E33" s="59">
        <v>0</v>
      </c>
      <c r="F33" s="41">
        <v>0</v>
      </c>
      <c r="G33" s="41">
        <v>0</v>
      </c>
      <c r="H33" s="41">
        <v>0</v>
      </c>
      <c r="I33" s="42">
        <v>0</v>
      </c>
    </row>
    <row r="34" spans="1:12" s="5" customFormat="1" ht="20.25" customHeight="1" thickBot="1" x14ac:dyDescent="0.3">
      <c r="A34" s="122"/>
      <c r="B34" s="113"/>
      <c r="C34" s="33" t="s">
        <v>3</v>
      </c>
      <c r="D34" s="43">
        <f t="shared" si="6"/>
        <v>8749.5400000000009</v>
      </c>
      <c r="E34" s="43">
        <v>0</v>
      </c>
      <c r="F34" s="43">
        <v>0</v>
      </c>
      <c r="G34" s="43">
        <v>8749.5400000000009</v>
      </c>
      <c r="H34" s="43">
        <v>0</v>
      </c>
      <c r="I34" s="44">
        <v>0</v>
      </c>
      <c r="L34" s="5" t="s">
        <v>96</v>
      </c>
    </row>
  </sheetData>
  <mergeCells count="14">
    <mergeCell ref="A30:A34"/>
    <mergeCell ref="B30:B34"/>
    <mergeCell ref="A5:A9"/>
    <mergeCell ref="B5:B9"/>
    <mergeCell ref="A10:A14"/>
    <mergeCell ref="B10:B14"/>
    <mergeCell ref="A15:A19"/>
    <mergeCell ref="B15:B19"/>
    <mergeCell ref="A3:I3"/>
    <mergeCell ref="A4:I4"/>
    <mergeCell ref="A20:A24"/>
    <mergeCell ref="B20:B24"/>
    <mergeCell ref="A25:A29"/>
    <mergeCell ref="B25:B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2022-07-26T22:07:37Z</dcterms:modified>
</cp:coreProperties>
</file>